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drawings/drawing17.xml" ContentType="application/vnd.openxmlformats-officedocument.drawing+xml"/>
  <Override PartName="/xl/charts/chart2.xml" ContentType="application/vnd.openxmlformats-officedocument.drawingml.chart+xml"/>
  <Override PartName="/xl/drawings/drawing18.xml" ContentType="application/vnd.openxmlformats-officedocument.drawing+xml"/>
  <Override PartName="/xl/charts/chart3.xml" ContentType="application/vnd.openxmlformats-officedocument.drawingml.chart+xml"/>
  <Override PartName="/xl/drawings/drawing19.xml" ContentType="application/vnd.openxmlformats-officedocument.drawing+xml"/>
  <Override PartName="/xl/charts/chart4.xml" ContentType="application/vnd.openxmlformats-officedocument.drawingml.chart+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drawings/drawing25.xml" ContentType="application/vnd.openxmlformats-officedocument.drawing+xml"/>
  <Override PartName="/xl/charts/chart10.xml" ContentType="application/vnd.openxmlformats-officedocument.drawingml.chart+xml"/>
  <Override PartName="/xl/drawings/drawing26.xml" ContentType="application/vnd.openxmlformats-officedocument.drawing+xml"/>
  <Override PartName="/xl/charts/chart11.xml" ContentType="application/vnd.openxmlformats-officedocument.drawingml.chart+xml"/>
  <Override PartName="/xl/drawings/drawing27.xml" ContentType="application/vnd.openxmlformats-officedocument.drawing+xml"/>
  <Override PartName="/xl/charts/chart12.xml" ContentType="application/vnd.openxmlformats-officedocument.drawingml.chart+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xml"/>
  <Override PartName="/xl/charts/chart14.xml" ContentType="application/vnd.openxmlformats-officedocument.drawingml.chart+xml"/>
  <Override PartName="/xl/drawings/drawing30.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autoCompressPictures="0" defaultThemeVersion="124226"/>
  <mc:AlternateContent xmlns:mc="http://schemas.openxmlformats.org/markup-compatibility/2006">
    <mc:Choice Requires="x15">
      <x15ac:absPath xmlns:x15ac="http://schemas.microsoft.com/office/spreadsheetml/2010/11/ac" url="C:\Users\inesm\Desktop\OEm\Teletrabalho\Relatórios\Relatório 2023\"/>
    </mc:Choice>
  </mc:AlternateContent>
  <xr:revisionPtr revIDLastSave="0" documentId="13_ncr:1_{815EEB47-2395-4FE2-BDAE-9D5E189F48A4}" xr6:coauthVersionLast="47" xr6:coauthVersionMax="47" xr10:uidLastSave="{00000000-0000-0000-0000-000000000000}"/>
  <bookViews>
    <workbookView xWindow="-120" yWindow="-120" windowWidth="29040" windowHeight="15720" tabRatio="921" xr2:uid="{00000000-000D-0000-FFFF-FFFF00000000}"/>
  </bookViews>
  <sheets>
    <sheet name="Índice" sheetId="36" r:id="rId1"/>
    <sheet name="Quadro 2.1" sheetId="1" r:id="rId2"/>
    <sheet name="Quadro 2.2" sheetId="5" r:id="rId3"/>
    <sheet name="Quadro 2.3" sheetId="44" r:id="rId4"/>
    <sheet name="Quadro 2.4" sheetId="54" r:id="rId5"/>
    <sheet name="Quadro 2.5" sheetId="55" r:id="rId6"/>
    <sheet name="Quadro 2.6" sheetId="7" r:id="rId7"/>
    <sheet name="Quadro 2.7" sheetId="47" r:id="rId8"/>
    <sheet name="Quadro 2.8" sheetId="56" r:id="rId9"/>
    <sheet name="Quadro 2.9" sheetId="57" r:id="rId10"/>
    <sheet name="Quadro 2.10" sheetId="17" r:id="rId11"/>
    <sheet name="Quadro 2.11" sheetId="48" r:id="rId12"/>
    <sheet name="Quadro 2.12" sheetId="42" r:id="rId13"/>
    <sheet name="Quadro 2.13" sheetId="49" r:id="rId14"/>
    <sheet name="Quadro 2.14" sheetId="38" r:id="rId15"/>
    <sheet name="Gráfico 2.1" sheetId="2" r:id="rId16"/>
    <sheet name="Gráfico 2.2" sheetId="40" r:id="rId17"/>
    <sheet name="Gráfico 2.3" sheetId="45" r:id="rId18"/>
    <sheet name="Gráfico 2.4" sheetId="58" r:id="rId19"/>
    <sheet name="Gráfico 2.5" sheetId="59" r:id="rId20"/>
    <sheet name="Gráfico 2.6" sheetId="8" r:id="rId21"/>
    <sheet name="Gráfico 2.7" sheetId="41" r:id="rId22"/>
    <sheet name="Gráfico 2.8" sheetId="50" r:id="rId23"/>
    <sheet name="Gráfico 2.9" sheetId="60" r:id="rId24"/>
    <sheet name="Gráfico 2.10" sheetId="61" r:id="rId25"/>
    <sheet name="Gráfico 2.11" sheetId="37" r:id="rId26"/>
    <sheet name="Gráfico 2.12" sheetId="52" r:id="rId27"/>
    <sheet name="Gráfico 2.13" sheetId="43" r:id="rId28"/>
    <sheet name="Gráfico 2.14" sheetId="53" r:id="rId29"/>
    <sheet name="Gráfico 2.15" sheetId="20" r:id="rId30"/>
  </sheets>
  <definedNames>
    <definedName name="_xlnm.Print_Titles" localSheetId="0">Índice!$1:$2</definedName>
    <definedName name="_xlnm.Print_Titles" localSheetId="1">'Quadro 2.1'!$1:$3</definedName>
    <definedName name="_xlnm.Print_Titles" localSheetId="11">'Quadro 2.11'!$1:$4</definedName>
    <definedName name="_xlnm.Print_Titles" localSheetId="13">'Quadro 2.13'!$1:$4</definedName>
    <definedName name="_xlnm.Print_Titles" localSheetId="2">'Quadro 2.2'!$1:$4</definedName>
    <definedName name="_xlnm.Print_Titles" localSheetId="3">'Quadro 2.3'!$1:$4</definedName>
    <definedName name="_xlnm.Print_Titles" localSheetId="6">'Quadro 2.6'!$1:$5</definedName>
    <definedName name="_xlnm.Print_Titles" localSheetId="7">'Quadro 2.7'!$1:$4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49" l="1"/>
  <c r="E24" i="44"/>
  <c r="E12" i="5"/>
  <c r="E12" i="36" l="1"/>
  <c r="E13" i="36"/>
  <c r="E8" i="36"/>
  <c r="E7" i="36"/>
  <c r="E6" i="36"/>
  <c r="B12" i="36"/>
  <c r="B11" i="36"/>
  <c r="B8" i="36"/>
  <c r="B7" i="36"/>
  <c r="H26" i="55" l="1"/>
  <c r="H25" i="55"/>
  <c r="H24" i="55"/>
  <c r="H20" i="55"/>
  <c r="H19" i="55"/>
  <c r="H17" i="55"/>
  <c r="H14" i="55"/>
  <c r="H13" i="55"/>
  <c r="H8" i="55"/>
  <c r="H5" i="55"/>
  <c r="I22" i="44" l="1"/>
  <c r="B6" i="36" l="1"/>
  <c r="H27" i="57"/>
  <c r="H26" i="57"/>
  <c r="H25" i="57"/>
  <c r="H24" i="57"/>
  <c r="H23" i="57"/>
  <c r="H21" i="57"/>
  <c r="H18" i="57"/>
  <c r="H17" i="57"/>
  <c r="H16" i="57"/>
  <c r="H14" i="57"/>
  <c r="H13" i="57"/>
  <c r="H12" i="57"/>
  <c r="H10" i="57"/>
  <c r="H9" i="57"/>
  <c r="H8" i="57"/>
  <c r="H7" i="57"/>
  <c r="F27" i="56"/>
  <c r="F23" i="56"/>
  <c r="F16" i="56"/>
  <c r="F15" i="56"/>
  <c r="F12" i="56"/>
  <c r="F11" i="56"/>
  <c r="F10" i="56"/>
  <c r="F26" i="56"/>
  <c r="F25" i="56"/>
  <c r="F24" i="56"/>
  <c r="F21" i="56"/>
  <c r="F19" i="56"/>
  <c r="F17" i="56"/>
  <c r="F14" i="56"/>
  <c r="F13" i="56"/>
  <c r="F9" i="56"/>
  <c r="F8" i="56"/>
  <c r="F7" i="56"/>
  <c r="F26" i="54"/>
  <c r="F25" i="54"/>
  <c r="F24" i="54"/>
  <c r="F20" i="54"/>
  <c r="F19" i="54"/>
  <c r="F17" i="54"/>
  <c r="F16" i="54"/>
  <c r="F14" i="54"/>
  <c r="F13" i="54"/>
  <c r="F9" i="54"/>
  <c r="F8" i="54"/>
  <c r="F7" i="54"/>
  <c r="F5" i="54"/>
  <c r="E16" i="44"/>
  <c r="E16" i="5"/>
  <c r="I26" i="49"/>
  <c r="H26" i="49"/>
  <c r="E26" i="49"/>
  <c r="I25" i="49"/>
  <c r="H25" i="49"/>
  <c r="E25" i="49"/>
  <c r="I24" i="49"/>
  <c r="H24" i="49"/>
  <c r="E24" i="49"/>
  <c r="I23" i="49"/>
  <c r="H23" i="49"/>
  <c r="E23" i="49"/>
  <c r="I20" i="49"/>
  <c r="H20" i="49"/>
  <c r="E20" i="49"/>
  <c r="I19" i="49"/>
  <c r="H19" i="49"/>
  <c r="E19" i="49"/>
  <c r="I17" i="49"/>
  <c r="H17" i="49"/>
  <c r="E17" i="49"/>
  <c r="I16" i="49"/>
  <c r="H16" i="49"/>
  <c r="E16" i="49"/>
  <c r="I14" i="49"/>
  <c r="H14" i="49"/>
  <c r="E14" i="49"/>
  <c r="I13" i="49"/>
  <c r="H13" i="49"/>
  <c r="E13" i="49"/>
  <c r="I9" i="49"/>
  <c r="H9" i="49"/>
  <c r="I8" i="49"/>
  <c r="H8" i="49"/>
  <c r="E8" i="49"/>
  <c r="I5" i="49"/>
  <c r="H5" i="49"/>
  <c r="E5" i="49"/>
  <c r="I26" i="48"/>
  <c r="H26" i="48"/>
  <c r="E26" i="48"/>
  <c r="I25" i="48"/>
  <c r="H25" i="48"/>
  <c r="E25" i="48"/>
  <c r="I24" i="48"/>
  <c r="H24" i="48"/>
  <c r="E24" i="48"/>
  <c r="I23" i="48"/>
  <c r="H23" i="48"/>
  <c r="E23" i="48"/>
  <c r="I20" i="48"/>
  <c r="H20" i="48"/>
  <c r="E20" i="48"/>
  <c r="I19" i="48"/>
  <c r="H19" i="48"/>
  <c r="E19" i="48"/>
  <c r="I18" i="48"/>
  <c r="H18" i="48"/>
  <c r="E18" i="48"/>
  <c r="I17" i="48"/>
  <c r="H17" i="48"/>
  <c r="E17" i="48"/>
  <c r="I16" i="48"/>
  <c r="H16" i="48"/>
  <c r="E16" i="48"/>
  <c r="I15" i="48"/>
  <c r="H15" i="48"/>
  <c r="E15" i="48"/>
  <c r="I14" i="48"/>
  <c r="H14" i="48"/>
  <c r="E14" i="48"/>
  <c r="I13" i="48"/>
  <c r="H13" i="48"/>
  <c r="E13" i="48"/>
  <c r="I12" i="48"/>
  <c r="H12" i="48"/>
  <c r="E12" i="48"/>
  <c r="I9" i="48"/>
  <c r="H9" i="48"/>
  <c r="E9" i="48"/>
  <c r="H8" i="48"/>
  <c r="E8" i="48"/>
  <c r="I7" i="48"/>
  <c r="H7" i="48"/>
  <c r="E7" i="48"/>
  <c r="I5" i="48"/>
  <c r="H5" i="48"/>
  <c r="E5" i="48"/>
  <c r="I26" i="44" l="1"/>
  <c r="H26" i="44"/>
  <c r="E26" i="44"/>
  <c r="I25" i="44"/>
  <c r="H25" i="44"/>
  <c r="E25" i="44"/>
  <c r="I24" i="44"/>
  <c r="H24" i="44"/>
  <c r="I23" i="44"/>
  <c r="H23" i="44"/>
  <c r="E23" i="44"/>
  <c r="H22" i="44"/>
  <c r="I21" i="44"/>
  <c r="H21" i="44"/>
  <c r="E21" i="44"/>
  <c r="I20" i="44"/>
  <c r="H20" i="44"/>
  <c r="E20" i="44"/>
  <c r="I19" i="44"/>
  <c r="H19" i="44"/>
  <c r="E19" i="44"/>
  <c r="I18" i="44"/>
  <c r="H18" i="44"/>
  <c r="E18" i="44"/>
  <c r="I17" i="44"/>
  <c r="H17" i="44"/>
  <c r="E17" i="44"/>
  <c r="I16" i="44"/>
  <c r="H16" i="44"/>
  <c r="I15" i="44"/>
  <c r="H15" i="44"/>
  <c r="E15" i="44"/>
  <c r="I14" i="44"/>
  <c r="H14" i="44"/>
  <c r="E14" i="44"/>
  <c r="I13" i="44"/>
  <c r="H13" i="44"/>
  <c r="E13" i="44"/>
  <c r="I12" i="44"/>
  <c r="H12" i="44"/>
  <c r="E12" i="44"/>
  <c r="I10" i="44"/>
  <c r="H10" i="44"/>
  <c r="E10" i="44"/>
  <c r="I9" i="44"/>
  <c r="H9" i="44"/>
  <c r="E9" i="44"/>
  <c r="I8" i="44"/>
  <c r="H8" i="44"/>
  <c r="E8" i="44"/>
  <c r="I7" i="44"/>
  <c r="H7" i="44"/>
  <c r="E7" i="44"/>
  <c r="I6" i="44"/>
  <c r="H6" i="44"/>
  <c r="I5" i="44"/>
  <c r="H5" i="44"/>
  <c r="E5" i="44"/>
  <c r="I26" i="47"/>
  <c r="I25" i="47"/>
  <c r="I24" i="47"/>
  <c r="I23" i="47"/>
  <c r="I19" i="47"/>
  <c r="I17" i="47"/>
  <c r="I16" i="47"/>
  <c r="I15" i="47"/>
  <c r="I14" i="47"/>
  <c r="I13" i="47"/>
  <c r="I9" i="47"/>
  <c r="I8" i="47"/>
  <c r="I7" i="47"/>
  <c r="I5" i="47"/>
  <c r="H26" i="47"/>
  <c r="H25" i="47"/>
  <c r="H24" i="47"/>
  <c r="H23" i="47"/>
  <c r="H19" i="47"/>
  <c r="H17" i="47"/>
  <c r="H16" i="47"/>
  <c r="H15" i="47"/>
  <c r="H14" i="47"/>
  <c r="H13" i="47"/>
  <c r="H9" i="47"/>
  <c r="H8" i="47"/>
  <c r="H7" i="47"/>
  <c r="H5" i="47"/>
  <c r="E26" i="47"/>
  <c r="E25" i="47"/>
  <c r="E24" i="47"/>
  <c r="E23" i="47"/>
  <c r="E19" i="47"/>
  <c r="E17" i="47"/>
  <c r="E16" i="47"/>
  <c r="E15" i="47"/>
  <c r="E14" i="47"/>
  <c r="E13" i="47"/>
  <c r="E9" i="47"/>
  <c r="E8" i="47"/>
  <c r="E7" i="47"/>
  <c r="E5" i="47"/>
  <c r="E11" i="36" l="1"/>
  <c r="E10" i="36"/>
  <c r="E17" i="36"/>
  <c r="E15" i="36"/>
  <c r="E9" i="36"/>
  <c r="B16" i="36"/>
  <c r="B14" i="36"/>
  <c r="B13" i="36"/>
  <c r="B10" i="36"/>
  <c r="B9" i="36"/>
  <c r="E5" i="36" l="1"/>
  <c r="B5" i="36"/>
  <c r="G5" i="42" l="1"/>
  <c r="H24" i="42" l="1"/>
  <c r="E5" i="42" l="1"/>
  <c r="G11" i="7"/>
  <c r="G5" i="7"/>
  <c r="E5" i="7"/>
  <c r="E23" i="17" l="1"/>
  <c r="E13" i="17"/>
  <c r="E12" i="17"/>
  <c r="E27" i="5"/>
  <c r="E26" i="5"/>
  <c r="H5" i="42" l="1"/>
  <c r="H9" i="42"/>
  <c r="G9" i="42"/>
  <c r="H12" i="7"/>
  <c r="E14" i="5" l="1"/>
  <c r="E13" i="5"/>
  <c r="E10" i="5"/>
  <c r="E9" i="5"/>
  <c r="E5" i="5"/>
  <c r="E7" i="5"/>
  <c r="H18" i="7" l="1"/>
  <c r="G18" i="7"/>
  <c r="E26" i="42" l="1"/>
  <c r="E25" i="42"/>
  <c r="E24" i="42"/>
  <c r="E23" i="42"/>
  <c r="E22" i="42"/>
  <c r="E21" i="42"/>
  <c r="E20" i="42"/>
  <c r="E19" i="42"/>
  <c r="E18" i="42"/>
  <c r="E17" i="42"/>
  <c r="E16" i="42"/>
  <c r="E15" i="42"/>
  <c r="E14" i="42"/>
  <c r="E13" i="42"/>
  <c r="E12" i="42"/>
  <c r="E9" i="42"/>
  <c r="E8" i="42"/>
  <c r="E12" i="7"/>
  <c r="E13" i="7"/>
  <c r="E14" i="7"/>
  <c r="E15" i="7"/>
  <c r="E16" i="7"/>
  <c r="E17" i="7"/>
  <c r="E18" i="7"/>
  <c r="E19" i="7"/>
  <c r="E21" i="7"/>
  <c r="E22" i="7"/>
  <c r="E23" i="7"/>
  <c r="E24" i="7"/>
  <c r="E25" i="7"/>
  <c r="E26" i="7"/>
  <c r="E27" i="7"/>
  <c r="E7" i="7"/>
  <c r="E8" i="7"/>
  <c r="E9" i="7"/>
  <c r="H8" i="42" l="1"/>
  <c r="G8" i="42"/>
  <c r="E16" i="36" l="1"/>
  <c r="E14" i="36"/>
  <c r="B15" i="36"/>
  <c r="E18" i="36"/>
  <c r="E4" i="36"/>
  <c r="B17" i="36"/>
  <c r="B4" i="36"/>
  <c r="E24" i="17"/>
  <c r="G24" i="42"/>
  <c r="G15" i="42"/>
  <c r="H15" i="42"/>
  <c r="E17" i="5"/>
  <c r="H27" i="7"/>
  <c r="H15" i="7"/>
  <c r="H24" i="7"/>
  <c r="H26" i="7"/>
  <c r="H25" i="7"/>
  <c r="H23" i="7"/>
  <c r="H22" i="7"/>
  <c r="H19" i="7"/>
  <c r="H17" i="7"/>
  <c r="H16" i="7"/>
  <c r="H14" i="7"/>
  <c r="H13" i="7"/>
  <c r="H21" i="7"/>
  <c r="H11" i="7"/>
  <c r="H10" i="7"/>
  <c r="H9" i="7"/>
  <c r="H8" i="7"/>
  <c r="H5" i="7"/>
  <c r="G27" i="7"/>
  <c r="G15" i="7"/>
  <c r="G24" i="7"/>
  <c r="G26" i="7"/>
  <c r="G25" i="7"/>
  <c r="G23" i="7"/>
  <c r="G22" i="7"/>
  <c r="G20" i="7"/>
  <c r="G19" i="7"/>
  <c r="G17" i="7"/>
  <c r="G16" i="7"/>
  <c r="G14" i="7"/>
  <c r="G13" i="7"/>
  <c r="G21" i="7"/>
  <c r="G12" i="7"/>
  <c r="G10" i="7"/>
  <c r="G9" i="7"/>
  <c r="G8" i="7"/>
  <c r="E10" i="7"/>
  <c r="H26" i="42"/>
  <c r="H25" i="42"/>
  <c r="H22" i="42"/>
  <c r="H20" i="42"/>
  <c r="H19" i="42"/>
  <c r="H18" i="42"/>
  <c r="H17" i="42"/>
  <c r="H16" i="42"/>
  <c r="H14" i="42"/>
  <c r="H13" i="42"/>
  <c r="H21" i="42"/>
  <c r="H12" i="42"/>
  <c r="G26" i="42"/>
  <c r="G25" i="42"/>
  <c r="G23" i="42"/>
  <c r="G22" i="42"/>
  <c r="G20" i="42"/>
  <c r="G19" i="42"/>
  <c r="G18" i="42"/>
  <c r="G17" i="42"/>
  <c r="G16" i="42"/>
  <c r="G14" i="42"/>
  <c r="G13" i="42"/>
  <c r="G21" i="42"/>
  <c r="G12" i="42"/>
  <c r="E5" i="17"/>
  <c r="E14" i="17"/>
  <c r="E17" i="17"/>
  <c r="E19" i="17"/>
  <c r="H23" i="42"/>
  <c r="E18" i="17"/>
  <c r="E15" i="5"/>
  <c r="E25" i="5"/>
  <c r="E23" i="5"/>
  <c r="E20" i="5"/>
  <c r="E19" i="5"/>
  <c r="E18" i="5"/>
  <c r="E21" i="5"/>
  <c r="E8" i="5"/>
  <c r="E15" i="17"/>
  <c r="E26" i="17"/>
  <c r="E25" i="17"/>
  <c r="E20" i="17"/>
  <c r="E16" i="17"/>
  <c r="E9" i="17"/>
  <c r="E8" i="17"/>
  <c r="E7" i="17"/>
  <c r="H7" i="7"/>
  <c r="G7" i="7"/>
</calcChain>
</file>

<file path=xl/sharedStrings.xml><?xml version="1.0" encoding="utf-8"?>
<sst xmlns="http://schemas.openxmlformats.org/spreadsheetml/2006/main" count="1651" uniqueCount="167">
  <si>
    <t>OEm</t>
  </si>
  <si>
    <t>link</t>
  </si>
  <si>
    <t>N</t>
  </si>
  <si>
    <t>Venezuela</t>
  </si>
  <si>
    <t>Angola</t>
  </si>
  <si>
    <t>..</t>
  </si>
  <si>
    <t>Cabo Verde</t>
  </si>
  <si>
    <t>Nota</t>
  </si>
  <si>
    <t>Fonte</t>
  </si>
  <si>
    <t>País</t>
  </si>
  <si>
    <t>Entradas de estrangeiros</t>
  </si>
  <si>
    <t>Entradas de portugueses</t>
  </si>
  <si>
    <t>População total</t>
  </si>
  <si>
    <t>População nascida no estrangeiro</t>
  </si>
  <si>
    <t>Austrália</t>
  </si>
  <si>
    <t>Áustria</t>
  </si>
  <si>
    <t>Brasil</t>
  </si>
  <si>
    <t>Canadá</t>
  </si>
  <si>
    <t>Dinamarca</t>
  </si>
  <si>
    <t>França</t>
  </si>
  <si>
    <t>Alemanha</t>
  </si>
  <si>
    <t>Itália</t>
  </si>
  <si>
    <t>Luxemburgo</t>
  </si>
  <si>
    <t>Moçambique</t>
  </si>
  <si>
    <t>Holanda</t>
  </si>
  <si>
    <t>Noruega</t>
  </si>
  <si>
    <t>Espanha</t>
  </si>
  <si>
    <t>Suécia</t>
  </si>
  <si>
    <t>Reino Unido</t>
  </si>
  <si>
    <t>Bélgica</t>
  </si>
  <si>
    <t>Suíça</t>
  </si>
  <si>
    <t>Atualizado em</t>
  </si>
  <si>
    <t>Irlanda</t>
  </si>
  <si>
    <t>Nascidos em Portugal</t>
  </si>
  <si>
    <t>Registos consulares</t>
  </si>
  <si>
    <t>Aquisições de nacionalidade por portugueses</t>
  </si>
  <si>
    <t>EUA</t>
  </si>
  <si>
    <t>Residentes nascidos em Portugal</t>
  </si>
  <si>
    <t>Residentes com nacionalidade portuguesa</t>
  </si>
  <si>
    <t>Registos
consulares</t>
  </si>
  <si>
    <t>1.º</t>
  </si>
  <si>
    <t>2.º</t>
  </si>
  <si>
    <t>Em percentagem das entradas de estrangeiros</t>
  </si>
  <si>
    <t>Em percentagem
da população total</t>
  </si>
  <si>
    <t>Em percentagem
da população nascida no estrangeiro</t>
  </si>
  <si>
    <t>Posição relativa
na população nascida no estrangeiro</t>
  </si>
  <si>
    <t>População estrangeira</t>
  </si>
  <si>
    <t>Estrangeiros com nacionalidade portuguesa</t>
  </si>
  <si>
    <t>Em percentagem
da população estrangeira</t>
  </si>
  <si>
    <t>Aquisições
de nacionalidade
totais</t>
  </si>
  <si>
    <t>Em percentagem
das aquisições de nacionalidade totais</t>
  </si>
  <si>
    <t>Quadro elaborado pelo Observatório da Emigração, valores da Direcção-Geral dos Assuntos Consulares e das Comunidades Portuguesas (DGACCP).</t>
  </si>
  <si>
    <t>Gráfico elaborado pelo Observatório da Emigração, valores da Direcção-Geral dos Assuntos Consulares e das Comunidades Portuguesas (DGACCP).</t>
  </si>
  <si>
    <t>Aquisições de nacionalidade
por portugueses</t>
  </si>
  <si>
    <t>Posição relativa
nas entradas de estrangeiros</t>
  </si>
  <si>
    <t>5.º</t>
  </si>
  <si>
    <t>3.º</t>
  </si>
  <si>
    <t>Macau (China)</t>
  </si>
  <si>
    <t>O Observatório da Emigração é uma estrutura técnica e de investigação independente integrada no Centro de Investigação e Estudos de Sociologia (CIES-IUL), do ISCTE – Instituto Universitário de Lisboa, onde tem a sua sede. Funciona com base numa parceria entre o CIES-IUL, o Centro de Estudos Geográficos (CEG), da Universidade de Lisboa, o Instituto de Sociologia (IS-UP), da Universidade do Porto, e o Centro de Investigação em Sociologia Económica e das Organizações (SOCIUS), da Universidade de Lisboa. Tem um protocolo de cooperação com o Ministério dos Negócios Estrangeiros.</t>
  </si>
  <si>
    <t>4.º</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</si>
  <si>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 [VEN] Instituto Nacional de Estadística.</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</si>
  <si>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Direção dos Serviços de Estatística e Censos, Governo da RAE de Macau; [MOZ] Direção Geral dos Assuntos Consulares e Comunidades Portuguesas (DGACCP) com base em dados do Ministério do Trabalho de Moçambique; [NOR] Statistics Norway; [GBR] Department for Work and Pensions; [SWE] Statistics Sweden; [CHE] Office Fédéral de la Statistique; [VEN]  Instituto Nacional de Estadística.</t>
  </si>
  <si>
    <t>Gráfico elaborado pelo Observatório da Emigração, valores de: [DEU] Statistisches Bundesamt Deutschland; [AUS] Department of Immigration and Citizenship and Border Protection; [AUT] Statistics Austria; [BEL] Eurostat, Statistics Database, Population and Social Conditions; [CAN] OECD, International Migration Database; [DNK]  Denmark Statistik; [ESP] Secretaría General de Inmigración y Emigración; [USA] US Department of Homeland Security; [FRA] Ministère de l’Intérieure; [NLD] Centraal Bureau voor de Statistiek; [IRL] Eurostat, Statistics Database, Population and Social Conditions; [ITA] Eurostat, Statistics Database, Population and Social Conditions; [LUX] Ministère de la Justice; [NOR] Statistics Norway;  [GBR] Government UK; [SWE] Statistics Sweden; [CHE] Office Fédéral de la Statistique.</t>
  </si>
  <si>
    <t>Quadro elaborado pelo Observatório da Emigração, valores de: [DEU] Statistisches Bundesamt Deutschland; [AUS] Australian Bureau of Statistics; [AUT] Statistics Austria; [BEL] Eurostat, Statistics Database, Population and Social Conditions; [BRA] Instituto Brasileiro de Geografia e Estatística, Censos 2010 [CPV]  Instituto Nacional de Estatística de Cabo Verde e Banco Mundial (população total); [CAN] Statistics Canada; [DNK]  Denmark Statistik;  [ESP] Instituto Nacional de Estadística; [USA] US Census Bureau, Current Population Survey; [FRA] Institut National de la Statistique et des Études Économiques; [NLD] Centraal Bureau voor de Statistiek; [IRL]  Central Statistics Office Ireland; [ITA] OECD, International Migration Database; [LUX] Valor total de residentes nascidos no estrangeiro: United Nations Statistics Division; Valor de residentes nascidos em Portugal: Le Portail des Statistiques du Luxembourg; [MAC] Direcção dos Serviços de Estatística e Censos, Governo da RAE de Macau; [MOZ] Instituto Nacional de Estatística; [NOR] Statistics Norway;  [GBR] UK National Statistics; [SWE] Statistics Sweden; [CHE] Office Fédéral de la Statistique; [VEN]  Instituto Nacional de Estadística, Censos de Población e Vivienda.</t>
  </si>
  <si>
    <t>Gráfico elaborado pelo Observatório da Emigração, valores de: [DEU] Statistisches Bundesamt Deutschland; [AUS] Australian Bureau of Statistics; [AUT] Statistics Austria; [BEL] Eurostat, Statistics Database, Population and Social Conditions; [BRA] Instituto Brasileiro de Geografia e Estatística, Censos 2010 [CPV]  Instituto Nacional de Estatística de Cabo Verde e Banco Mundial (população total); [CAN] Statistics Canada; [DNK]  Denmark Statistik;  [ESP] Instituto Nacional de Estadística; [USA] US Census Bureau, Current Population Survey; [FRA] Institut National de la Statistique et des Études Économiques; [NLD] Centraal Bureau voor de Statistiek; [IRL]  Central Statistics Office Ireland; [ITA] OECD, International Migration Database; [LUX] Le Portail des Statistiques du Luxembourg; [MAC] Direcção dos Serviços de Estatística e Censos, Governo da RAE de Macau; [MOZ] Instituto Nacional de Estatística; [NOR] Statistics Norway;  [GBR] UK National Statistics; [SWE] Statistics Sweden; [CHE] Office Fédéral de la Statistique; [VEN]  Instituto Nacional de Estadística, Censos de Población e Vivienda</t>
  </si>
  <si>
    <t>Oem</t>
  </si>
  <si>
    <t>Variação relativa
(em %)</t>
  </si>
  <si>
    <t>Variação
absoluta</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</si>
  <si>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</si>
  <si>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[ITA] Eurostat, Statistics Database, Population and Social Conditions; [LUX] Le Portail des Statistiques du Luxembourg; [MAC]  Direção dos Serviços de Estatística e Censos, Governo da RAE de Macau; [NOR] Statistics Norway; [GBR] Department for Work and Pensions; [SWE] Statistics Sweden; [CHE] Office Fédéral de la Statistique.</t>
  </si>
  <si>
    <t>Total de entradas</t>
  </si>
  <si>
    <t>Total dos nascidos no estrangeiro</t>
  </si>
  <si>
    <t>Total da população estrangeira</t>
  </si>
  <si>
    <t>Total das aquisições</t>
  </si>
  <si>
    <t>15.º</t>
  </si>
  <si>
    <r>
      <t xml:space="preserve">ÍNDICE </t>
    </r>
    <r>
      <rPr>
        <b/>
        <sz val="8"/>
        <color rgb="FFC00000"/>
        <rFont val="Wingdings 3"/>
        <family val="1"/>
        <charset val="2"/>
      </rPr>
      <t>Ç</t>
    </r>
  </si>
  <si>
    <t>Quadro elaborado pelo Observatório da Emigração, valores de: [DEU] Statistisches Bundesamt Deutschland; [AGO] Consulados de Angola em Portugal (Lisboa e Porto); [AUS] Department of Immigration and Citizenship and Border Protection; [AUT] Statistics Austria; [BEL] Statbel; [BRA] Ministério do Trabalho e Emprego; [CAN] Citizenship and Immigration Canada;  [DNK]  Denmark Statistik;  [ESP] Instituto Nacional de Estadística; [USA] US Department of Homeland Security;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</si>
  <si>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Quadro elaborado pelo Observatório da Emigração, valores de: [DEU] Statistisches Bundesamt Deutschland; [AUS] Department of Immigration and Citizenship and Border Protection; [AUT] Statistics Austria; [BEL] Statbel; [CAN] OECD, International Migration Database; [DNK]  Denmark Statistik; [ESP] Secretaría General de Inmigración y Emigración; [USA] US Department of Homeland Security; [FRA] Ministère de l’Intérieure; [NLD] Centraal Bureau voor de Statistiek; [IRL] Eurostat, Statistics Database, Population and Social Conditions; [ITA] Eurostat, Statistics Database, Population and Social Conditions; [LUX] Ministère de la Justice; [NOR] Statistics Norway;  [GBR] Government UK; [SWE] Statistics Sweden; [CHE] Office Fédéral de la Statistique.</t>
  </si>
  <si>
    <t>Total</t>
  </si>
  <si>
    <t>Por sexo</t>
  </si>
  <si>
    <t>Masculino</t>
  </si>
  <si>
    <t>Feminino</t>
  </si>
  <si>
    <t>Percentagem de mulheres no total</t>
  </si>
  <si>
    <t>Por grupo etário</t>
  </si>
  <si>
    <t>&gt; 65 anos</t>
  </si>
  <si>
    <t>40 a 64 anos</t>
  </si>
  <si>
    <t>15 a 39 anos</t>
  </si>
  <si>
    <t>&lt; 15 anos</t>
  </si>
  <si>
    <t>Percentagem de &gt; 65 anos no total</t>
  </si>
  <si>
    <t>Percentagem de 15-64 anos no total</t>
  </si>
  <si>
    <t>Gráfico elaborado pelo Observatório da Emigração, valores de:[DEU] Statistisches Bundesamt Deutschland; [AUS] Department of Immigration and Citizenship and Border Protection; [AUT] Statistics Austria; [BEL] Eurostat, Statistics Database, Population and Social Conditions; [DNK] Denmark Statistik; [ESP] Instituto Nacional de Estadística; [FRA] Institut Nacional de la Statistique et des Études Économiques; [NLD] Centraal Bureau voor de Statistiek; [ITA] Eurostat, Statistics Database, Population and Social Conditions; [LUX] Le Portail des Statistiques du Luxembourg; [MAC] Direcção dos Serviços de Estatística e Censos, Governo da RAE de Macau; [GBR] Department for Work and Pensions; [SWE] Statistics Sweden; [CHE] Office Fédéral de la Statistique.</t>
  </si>
  <si>
    <t>Quadro elaborado pelo Observatório da Emigração, valores de:[DEU] Statistisches Bundesamt Deutschland; [AUS] Department of Immigration and Citizenship and Border Protection; [AUT] Statistics Austria; [DNK] Denmark Statistik; [ESP] Instituto Nacional de Estadística; [NLD] Centraal Bureau voor de Statistiek; [ITA] Eurostat, Statistics Database, Population and Social Conditions; [LUX] Le Portail des Statistiques du Luxembourg; [GBR] Department for Work and Pensions; [SWE] Statistics Sweden; [CHE] Office Fédéral de la Statistique.</t>
  </si>
  <si>
    <t>Quadro elaborado pelo Observatório da Emigração, valores de: [[AUS] Australian Bureau of Statistics; [AUT] Statistics Austria; [BEL] Eurostat, Statistics Database, Population and Social Conditions; [BRA] Nações Unidas, CEPAL; [CAN] Statistics Canada; [DNK] Denmark Statistik; [ESP] Instituto Nacional de Estadística; [USA] US Census Bureau; [FRA] Institut Nacional de la Statistique et des Études Économiques; [NLD] Centraal Bureau voor de Statistiek; [IRL] Central Statistics Office Ireland; [ITA] OCDE, International Migration; [MAC] Direcção dos Serviços de Estatística e Censos - Governo da RAE de Macau; [NOR] Statistics Norway; [GBR] UK National Statistics; [SWE] Statistics Sweden; [CHE] Office Fédéral de la Statistique; [VEN] Nações Unidas, CEPAL.</t>
  </si>
  <si>
    <t>Gráfico elaborado pelo Observatório da Emigração, valores de: [AUS] Australian Bureau of Statistics; [AUT] Statistics Austria; [BEL] Eurostat, Statistics Database, Population and Social Conditions; [BRA] Nações Unidas, CEPAL; [CAN] Statistics Canada; [DNK] Denmark Statistik; [ESP] Instituto Nacional de Estadística; [USA] US Census Bureau; [FRA] Institut Nacional de la Statistique et des Études Économiques; [NLD] Centraal Bureau voor de Statistiek; [IRL] Central Statistics Office Ireland; [ITA] OCDE, International Migration; [MAC] Direcção dos Serviços de Estatística e Censos - Governo da RAE de Macau; [NOR] Statistics Norway; [GBR] UK National Statistics; [SWE] Statistics Sweden; [CHE] Office Fédéral de la Statistique; [VEN] Nações Unidas, CEPAL.</t>
  </si>
  <si>
    <t>Quadro elaborado pelo Observatório da Emigração, valores de:[AUS] Australian Bureau of Statistics; [AUT] Statistics Austria; [BEL] Eurostat, Statistics Database, Population and Social Conditions; [BRA] Nações Unidas, CEPAL; [CAN] Statistics Canada; [DNK] Denmark Statistik; [ESP] Instituto Nacional de Estadística; [FRA] Institut Nacional de la Statistique et des Études Économiques; [NLD] Centraal Bureau voor de Statistiek; [IRL] Central Statistics Office Ireland; [MAC] Direcção dos Serviços de Estatística e Censos, Governo da RAE de Macau; [NOR] Statistics Norway; [GBR] UK National Statistics; [SWE] Statistics Sweden; [CHE] Office Fédéral de la Statistique; [VEN] Nações Unidas, CEPAL.</t>
  </si>
  <si>
    <t>Gráfico elaborado pelo Observatório da Emigração, valores de:[AUS] Australian Bureau of Statistics; [AUT] Statistics Austria; [BEL] Eurostat, Statistics Database, Population and Social Conditions; [BRA] Nações Unidas, CEPAL; [CAN] Statistics Canada; [DNK] Denmark Statistik; [ESP] Instituto Nacional de Estadística; [FRA] Institut Nacional de la Statistique et des Études Économiques; [NLD] Centraal Bureau voor de Statistiek; [IRL] Central Statistics Office Ireland; [MAC] Direcção dos Serviços de Estatística e Censos, Governo da RAE de Macau; [NOR] Statistics Norway; [GBR] UK National Statistics; [SWE] Statistics Sweden; [CHE] Office Fédéral de la Statistique; [VEN] Nações Unidas, CEPAL.</t>
  </si>
  <si>
    <t>Quadro elaborado pelo Observatório da Emigração, valores de: [DEU] Statistisches Bundesamt Deutschland; [AUT] Statistik Austria; [BEL] Eurostat, Statistics Database, Population and Social Conditions; [CAN] Statistics Canada; [DNK] Denmark Statistik; [ESP] Instituto Nacional de Estadística; [USA]  OCDE, Data by Theme, Demography and Population – Migration Statistics, International Migration Database. [FRA] Institut Nacional de la Statistique et des Études Économiques; [NLD] Centraal Bureau voor de Statistiek; [IRL] Central Statistics Office Ireland; [ITA] Istituto Nazionale di Statistica; [LUX] Le Portail des Statistiques du Luxembourg; [MAC] Direcção dos Serviços de Estatística e Censos, Governo da RAE de Macau [MOZ] Instituto Nacional de Estatística; [NOR] Statistics Norway; [GBR] UK National Statistics; [SWE] Statistics Sweden; [CHE] Office Fédéral de la Statistique.</t>
  </si>
  <si>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OCDE, Data by Theme, Demography and Population – Migration Statistics, International Migration Database;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 [MAC]  Direcção dos Serviços de Estatística e Censos, Governo da RAE de Macau; [MOZ] Ministério do Trabalho de Moçambique; [NOR] Statistics Norway; [GBR] Department for Work and Pensions; [SWE] Statistics Sweden; [CHE] Office Fédéral de la Statistique.</t>
  </si>
  <si>
    <t>Gráfico elaborado pelo Observatório da Emigração, valores de: [DEU] Statistisches Bundesamt Deutschland; [AUT] Statistik Austria; [BEL] Eurostat, Statistics Database, Population and Social Conditions; [CAN] Statistics Canada; [DNK] Denmark Statistik; [ESP] Instituto Nacional de Estadística; [USA]  OCDE, Data by Theme, Demography and Population – Migration Statistics, International Migration Database; [FRA] Institut National de la Statistique et des Études Économiques; [NLD] Centraal Bureau voor de Statistiek; [IRL] Central Statistics Office Ireland; [ITA] Istituto Nazionale di Statistica; [LUX] Le Portail des Statistiques du Luxembourg; [MAC] Direção dos Serviços de Estatística e Censos, Governo da RAE de Macau [MOZ] Instituto Nacional de Estatística; [NOR] Statistics Norway; [GBR] UK National Statistics; [SWE] Statistics Sweden; [CHE] Office Fédéral de la Statistique.</t>
  </si>
  <si>
    <t>Gráfico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OCDE, Data by Theme, Demography and Population – Migration Statistics, International Migration Database;  [NLD] Centraal Bureau voor de Statistiek; [ITA] Eurostat, Statistics Database, Population and Social Conditions; [LUX] Le Portail des Statistiques du Luxembourg; [MAC]  Direção dos Serviços de Estatística e Censos, Governo da RAE de Macau; [NOR] Statistics Norway; [GBR] Department for Work and Pensions; [SWE] Statistics Sweden; [CHE] Office Fédéral de la Statistique.</t>
  </si>
  <si>
    <r>
      <t>Quadro elaborado pelo Observatório da Emigração, valores de: [DEU] Statistisches Bundesamt Deutschland; [AGO] Consulados de Angola em Portugal (Lisboa e Porto); [AUS] Department of Immigration and Citizenship and Border Protection; [AUT] Statistics Austria; [BEL] Eurostat, Statistics Database, Population and Social Conditions; [BRA] Ministério do Trabalho e Emprego; [CAN] Citizenship and Immigration Canada;  [DNK]  Denmark Statistik;  [ESP] Instituto Nacional de Estadística; [USA] US Department of Homeland Security; US Census Bureau, Current Population Survey;  OCDE, Data by Theme, Demography and Population – Migration Statistics, International Migration Database; [FRA] Institut Nacional de la Statistique et des Études Économiques; [NLD] Centraal Bureau voor de Statistiek;  [IRL] Eurostat, Statistics Database, Population and Social Conditions; [ITA] Eurostat, Statistics Database, Population and Social Conditions; [LUX] Le Portail des Statistiques du Luxembourg</t>
    </r>
    <r>
      <rPr>
        <sz val="8"/>
        <color theme="1"/>
        <rFont val="Arial"/>
        <family val="2"/>
      </rPr>
      <t>; [MAC]  Direcção dos Serviços de Estatística e Censos, Governo da RAE de Macau; [MOZ] Direção Geral dos Assuntos Consulares e Comunidades Portuguesas (DGACCP) com base em dados do Ministério do Trabalho de Moçambique; [NOR] Statistics Norway; [GBR] Department for Work and Pensions; [SWE] Statistics Sweden; [CHE] Office Fédéral de la Statistique; [VEN] Instituto Nacional de Estadística. [Todos os países, registos consulares]: Direção Geral dos Assuntos Consulares e Comunidades Portuguesas (DGACCP).</t>
    </r>
  </si>
  <si>
    <t>[USA] 2017. [FRA] Dados provisórios. [IRL] 2016. [ITA] 2020. [MOZ] 2017. [GBR] 2020.</t>
  </si>
  <si>
    <t xml:space="preserve"> [ITA] Apenas contabiliza os cidadãos nacionais na Secção Consular da Embaixada de Portugal em Roma.</t>
  </si>
  <si>
    <t>[ITA] Apenas contabiliza os cidadãos nacionais na Secção Consular da Embaixada de Portugal em Roma.</t>
  </si>
  <si>
    <t>2 | Emigração para os principais países de destino</t>
  </si>
  <si>
    <t>http://www.observatorioemigracao.pt/np4/9387</t>
  </si>
  <si>
    <t>Relatório Estatístico 2023</t>
  </si>
  <si>
    <r>
      <rPr>
        <b/>
        <sz val="9"/>
        <color rgb="FFC00000"/>
        <rFont val="Arial"/>
        <family val="2"/>
      </rPr>
      <t>Quadro 2.1</t>
    </r>
    <r>
      <rPr>
        <b/>
        <sz val="9"/>
        <rFont val="Arial"/>
        <family val="2"/>
      </rPr>
      <t xml:space="preserve"> Principais indicadores da emigração portuguesa, 2022 ou último ano disponível</t>
    </r>
  </si>
  <si>
    <r>
      <rPr>
        <b/>
        <sz val="9"/>
        <color rgb="FFC00000"/>
        <rFont val="Arial"/>
        <family val="2"/>
      </rPr>
      <t>Quadro 2.2</t>
    </r>
    <r>
      <rPr>
        <b/>
        <sz val="9"/>
        <rFont val="Arial"/>
        <family val="2"/>
      </rPr>
      <t xml:space="preserve"> Entradas de portugueses, principais países de destino da emigração, 2022 ou último ano disponível</t>
    </r>
  </si>
  <si>
    <r>
      <rPr>
        <b/>
        <sz val="9"/>
        <color rgb="FFC00000"/>
        <rFont val="Arial"/>
        <family val="2"/>
      </rPr>
      <t>Quadro 2.3</t>
    </r>
    <r>
      <rPr>
        <b/>
        <sz val="9"/>
        <rFont val="Arial"/>
        <family val="2"/>
      </rPr>
      <t xml:space="preserve"> Entradas de portugueses, principais países de destino da emigração, variação 2021-2022 ou últimos dois anos disponíveis</t>
    </r>
  </si>
  <si>
    <r>
      <rPr>
        <b/>
        <sz val="9"/>
        <color rgb="FFC00000"/>
        <rFont val="Arial"/>
        <family val="2"/>
      </rPr>
      <t>Quadro 2.4</t>
    </r>
    <r>
      <rPr>
        <b/>
        <sz val="9"/>
        <rFont val="Arial"/>
        <family val="2"/>
      </rPr>
      <t xml:space="preserve"> Entradas de portugueses por sexo, principais países de destino da emigração, 2022 ou último ano disponível</t>
    </r>
  </si>
  <si>
    <r>
      <rPr>
        <b/>
        <sz val="9"/>
        <color rgb="FFC00000"/>
        <rFont val="Arial"/>
        <family val="2"/>
      </rPr>
      <t>Quadro 2.5</t>
    </r>
    <r>
      <rPr>
        <b/>
        <sz val="9"/>
        <rFont val="Arial"/>
        <family val="2"/>
      </rPr>
      <t xml:space="preserve"> Entradas de portugueses por grupo etário, principais países de destino da emigração, 2022 ou último ano disponível</t>
    </r>
  </si>
  <si>
    <r>
      <rPr>
        <b/>
        <sz val="9"/>
        <color rgb="FFC00000"/>
        <rFont val="Arial"/>
        <family val="2"/>
      </rPr>
      <t>Quadro 2.6</t>
    </r>
    <r>
      <rPr>
        <b/>
        <sz val="9"/>
        <rFont val="Arial"/>
        <family val="2"/>
      </rPr>
      <t xml:space="preserve"> Nascidos em Portugal residentes no estrangeiro, principais países de destino da emigração, 2022 ou último ano disponível</t>
    </r>
  </si>
  <si>
    <r>
      <rPr>
        <b/>
        <sz val="9"/>
        <color rgb="FFC00000"/>
        <rFont val="Arial"/>
        <family val="2"/>
      </rPr>
      <t>Quadro 2.7</t>
    </r>
    <r>
      <rPr>
        <b/>
        <sz val="9"/>
        <rFont val="Arial"/>
        <family val="2"/>
      </rPr>
      <t xml:space="preserve"> Nascidos em Portugal residentes no estrangeiro, principais países de destino da emigração, variação 2021-2022 ou últimos dois anos disponíveis</t>
    </r>
  </si>
  <si>
    <r>
      <rPr>
        <b/>
        <sz val="9"/>
        <color rgb="FFC00000"/>
        <rFont val="Arial"/>
        <family val="2"/>
      </rPr>
      <t>Quadro 2.8</t>
    </r>
    <r>
      <rPr>
        <b/>
        <sz val="9"/>
        <rFont val="Arial"/>
        <family val="2"/>
      </rPr>
      <t xml:space="preserve"> Nascidos em Portugal residentes no estrangeiro por sexo, principais países de destino da emigração, 2022 ou último ano disponível</t>
    </r>
  </si>
  <si>
    <r>
      <rPr>
        <b/>
        <sz val="9"/>
        <color rgb="FFC00000"/>
        <rFont val="Arial"/>
        <family val="2"/>
      </rPr>
      <t>Quadro 2.10</t>
    </r>
    <r>
      <rPr>
        <b/>
        <sz val="9"/>
        <rFont val="Arial"/>
        <family val="2"/>
      </rPr>
      <t xml:space="preserve"> Aquisição de nacionalidade por portugueses residentes no estrangeiro, principais países de destino da emigração, 2022 ou último ano disponível</t>
    </r>
  </si>
  <si>
    <r>
      <rPr>
        <b/>
        <sz val="9"/>
        <color rgb="FFC00000"/>
        <rFont val="Arial"/>
        <family val="2"/>
      </rPr>
      <t>Quadro 2.11</t>
    </r>
    <r>
      <rPr>
        <b/>
        <sz val="9"/>
        <rFont val="Arial"/>
        <family val="2"/>
      </rPr>
      <t xml:space="preserve"> Aquisição de nacionalidade por portugueses residentes no estrangeiro, principais países de destino da emigração, variação 2021-2022 ou últimos dois anos disponíveis</t>
    </r>
  </si>
  <si>
    <r>
      <rPr>
        <b/>
        <sz val="9"/>
        <color rgb="FFC00000"/>
        <rFont val="Arial"/>
        <family val="2"/>
      </rPr>
      <t>Quadro 2.12</t>
    </r>
    <r>
      <rPr>
        <b/>
        <sz val="9"/>
        <rFont val="Arial"/>
        <family val="2"/>
      </rPr>
      <t xml:space="preserve"> Residentes no estrangeiro com nacionalidade portuguesa, principais países de destino da emigração, 2022 ou último ano disponível</t>
    </r>
  </si>
  <si>
    <r>
      <rPr>
        <b/>
        <sz val="9"/>
        <color rgb="FFC00000"/>
        <rFont val="Arial"/>
        <family val="2"/>
      </rPr>
      <t>Quadro 2.13</t>
    </r>
    <r>
      <rPr>
        <b/>
        <sz val="9"/>
        <rFont val="Arial"/>
        <family val="2"/>
      </rPr>
      <t xml:space="preserve"> Residentes no estrangeiro com nacionalidade portuguesa, principais países de destino da emigração, variação 2021-2022 ou últimos dois anos disponíveis</t>
    </r>
  </si>
  <si>
    <r>
      <rPr>
        <b/>
        <sz val="9"/>
        <color rgb="FFC00000"/>
        <rFont val="Arial"/>
        <family val="2"/>
      </rPr>
      <t>Quadro 2.14</t>
    </r>
    <r>
      <rPr>
        <b/>
        <sz val="9"/>
        <rFont val="Arial"/>
        <family val="2"/>
      </rPr>
      <t xml:space="preserve"> Registos consulares de portugueses residentes no estrangeiro, principais países de destino da emigração, 2022</t>
    </r>
  </si>
  <si>
    <r>
      <rPr>
        <b/>
        <sz val="9"/>
        <color rgb="FFC00000"/>
        <rFont val="Arial"/>
        <family val="2"/>
      </rPr>
      <t>Gráfico 2.1</t>
    </r>
    <r>
      <rPr>
        <b/>
        <sz val="9"/>
        <rFont val="Arial"/>
        <family val="2"/>
      </rPr>
      <t xml:space="preserve"> Entradas de portugueses, principais países de destino da emigração, 2022 ou último ano disponível</t>
    </r>
  </si>
  <si>
    <r>
      <rPr>
        <b/>
        <sz val="9"/>
        <color rgb="FFC00000"/>
        <rFont val="Arial"/>
        <family val="2"/>
      </rPr>
      <t>Gráfico 2.2</t>
    </r>
    <r>
      <rPr>
        <b/>
        <sz val="9"/>
        <rFont val="Arial"/>
        <family val="2"/>
      </rPr>
      <t xml:space="preserve">  Entradas de portugueses em percentagem das entradas de estrangeiros, principais países de destino da emigração, 2022 ou último ano disponível</t>
    </r>
  </si>
  <si>
    <r>
      <rPr>
        <b/>
        <sz val="9"/>
        <color rgb="FFC00000"/>
        <rFont val="Arial"/>
        <family val="2"/>
      </rPr>
      <t>Gráfico 2.3</t>
    </r>
    <r>
      <rPr>
        <b/>
        <sz val="9"/>
        <rFont val="Arial"/>
        <family val="2"/>
      </rPr>
      <t xml:space="preserve">  Entradas de portugueses, principais países de destino da emigração, variação 2021-2022 ou últimos dois anos disponíveis</t>
    </r>
  </si>
  <si>
    <t>França *</t>
  </si>
  <si>
    <t>Bélgica *</t>
  </si>
  <si>
    <t>Itália *</t>
  </si>
  <si>
    <t>Angola *</t>
  </si>
  <si>
    <t>[AGO] Dados dos vistos de emigração permanente. Representadas apenas as variações 2021-2022 ou, quando não estão disponíveis os dados para 2022, as variações 2020-2021 (assinaladas com *).</t>
  </si>
  <si>
    <r>
      <rPr>
        <b/>
        <sz val="9"/>
        <color rgb="FFC00000"/>
        <rFont val="Arial"/>
        <family val="2"/>
      </rPr>
      <t>Gráfico 2.4</t>
    </r>
    <r>
      <rPr>
        <b/>
        <sz val="9"/>
        <rFont val="Arial"/>
        <family val="2"/>
      </rPr>
      <t xml:space="preserve">  Entradas de mulheres em percentagem do total de entradas de portugueses, principais países de destino da emigração, 2022 ou último ano disponível</t>
    </r>
  </si>
  <si>
    <r>
      <rPr>
        <b/>
        <sz val="9"/>
        <color rgb="FFC00000"/>
        <rFont val="Arial"/>
        <family val="2"/>
      </rPr>
      <t>Gráfico 2.5</t>
    </r>
    <r>
      <rPr>
        <b/>
        <sz val="9"/>
        <rFont val="Arial"/>
        <family val="2"/>
      </rPr>
      <t xml:space="preserve">  Entradas de portugueses com 15-64 anos em percentagem do total de entradas de portugueses, principais países de destino da emigração, 2022 ou último ano disponível</t>
    </r>
  </si>
  <si>
    <t>[DEU] 2021. [AUS] 2021. [BRA] 2010. [CPV] 2021. [CAN] 2021. [FRA] Dados provisórios. [LUX] Valor de residentes nascidos em Portugal foi concedido mediante pedido. 2021. [MAC] 2021. [MOZ] 2007. [GBR] 2021.  [VEN] 2011.</t>
  </si>
  <si>
    <t xml:space="preserve">[DEU] 2020-21. [AUS] 2020-21. [FRA] Dados provisórios. [GBR] 2020-21.  </t>
  </si>
  <si>
    <t>[AUS] Por questões de arredondamentos na fonte o total pode não corresponder à soma das categorias. 2021. [BRA] 2010. Por questões de arredondamentos na fonte o total pode não corresponder à soma das categorias. [CAN] Dados obtidos por amostragem (cerca de 25% da população total). Presumiu-se uma distribuição homogénea no grupo 25-54 para fazer a correspondência entre os grupos usados e os grupos disponibilizados no Statistics of Canada. Por questões de arredondamentos na fonte o total pode não corresponder à soma das categorias.2021.  [FRA] 2019. No caso francês os grupos etários na tabela não correspondem à informação estatística fornecida. O grupo “15 a 39” inclui informação das pessoas entre os 15 e os 54 anos e o grupo etário "&gt; 65" refere-se na realidade a todos os que tenham mais de 55 anos [IRL] 2016. [NOR] O grupo “15 a 39” inclui informação das pessoas entre os 15 e os 64 anos.[GBR] 2021. [VEN] 2011.</t>
  </si>
  <si>
    <t>[AUS] Por questões de arredondamentos na fonte o total pode não corresponder à soma das categorias. 2021. [BRA] 2010. [CPV] 2021. [CAN] Dados obtidos por amostragem (cerca de 25% da população total). 2021, [FRA] 2019. Por questões de arredondamentos na fonte o total pode não corresponder à soma das categorias .[MAC] 2021. [GBR] Por questões de arredondamentos na fonte o total pode não corresponder à soma das categorias. 2021. [VEN] 2011.</t>
  </si>
  <si>
    <r>
      <rPr>
        <b/>
        <sz val="9"/>
        <color rgb="FFC00000"/>
        <rFont val="Arial"/>
        <family val="2"/>
      </rPr>
      <t>Gráfico 2.6</t>
    </r>
    <r>
      <rPr>
        <b/>
        <sz val="9"/>
        <rFont val="Arial"/>
        <family val="2"/>
      </rPr>
      <t xml:space="preserve">  Nascidos em Portugal residentes no estrangeiro, principais países de destino da emigração, 2022 ou último ano disponível</t>
    </r>
  </si>
  <si>
    <r>
      <rPr>
        <b/>
        <sz val="9"/>
        <color rgb="FFC00000"/>
        <rFont val="Arial"/>
        <family val="2"/>
      </rPr>
      <t>Gráfico 2.7</t>
    </r>
    <r>
      <rPr>
        <b/>
        <sz val="9"/>
        <rFont val="Arial"/>
        <family val="2"/>
      </rPr>
      <t xml:space="preserve">  Nascidos em Portugal residentes no estrangeiro em percentagem da população nascida no estrangeiro, principais países de destino da emigração, 2022 ou último ano disponível</t>
    </r>
  </si>
  <si>
    <t>[DEU] 2021. [AUS] 2021. [BRA] 2010. [CPV] 2021. [CAN] 2021. [FRA] Dados provisórios. [MAC] 2021. [MOZ] 2007. [GBR] 2021.  [VEN] 2011.</t>
  </si>
  <si>
    <r>
      <rPr>
        <b/>
        <sz val="9"/>
        <color rgb="FFC00000"/>
        <rFont val="Arial"/>
        <family val="2"/>
      </rPr>
      <t>Gráfico 2.8</t>
    </r>
    <r>
      <rPr>
        <b/>
        <sz val="9"/>
        <rFont val="Arial"/>
        <family val="2"/>
      </rPr>
      <t xml:space="preserve">  Nascidos em Portugal residentes no estrangeiro, principais países de destino da emigração, variação 2021-2022 ou últimos dois anos disponíveis</t>
    </r>
  </si>
  <si>
    <t>Representadas apenas as variações 2021-2022 ou, quando não estão disponíveis os dados para 2022, as variações 2020-2021 (assinaladas com *).</t>
  </si>
  <si>
    <t>Reino Unido *</t>
  </si>
  <si>
    <t>Austrália *</t>
  </si>
  <si>
    <t>Alemanha *</t>
  </si>
  <si>
    <r>
      <rPr>
        <b/>
        <sz val="9"/>
        <color rgb="FFC00000"/>
        <rFont val="Arial"/>
        <family val="2"/>
      </rPr>
      <t>Gráfico 2.9</t>
    </r>
    <r>
      <rPr>
        <b/>
        <sz val="9"/>
        <rFont val="Arial"/>
        <family val="2"/>
      </rPr>
      <t xml:space="preserve">  Mulheres nascidas em Portugal residentes no estrangeiro em percentagem do total de nascidos em Portugal residentes no estrangeiro, principais países de destino da emigração, 2022 ou último ano disponível</t>
    </r>
  </si>
  <si>
    <t>[AUS] 2021. [BRA] 2010. [CPV] 2021. [CAN] Dados obtidos por amostragem (cerca de 25% da população total). 2021. [FRA] 2019. [MAC] 2021. [GBR]  2021. [VEN] 2011.</t>
  </si>
  <si>
    <r>
      <rPr>
        <b/>
        <sz val="9"/>
        <color rgb="FFC00000"/>
        <rFont val="Arial"/>
        <family val="2"/>
      </rPr>
      <t>Gráfico 2.10</t>
    </r>
    <r>
      <rPr>
        <b/>
        <sz val="9"/>
        <rFont val="Arial"/>
        <family val="2"/>
      </rPr>
      <t xml:space="preserve">  Nascidos em Portugal residentes no estrangeiro com mais de 65 anos em percentagem do total de nascidos em Portugal residentes no estrangeiro, principais países de destino da emigração, 2022 ou último ano disponível</t>
    </r>
  </si>
  <si>
    <t>[AUS] 2021. [BRA] 2010. [CAN] Dados obtidos por amostragem (cerca de 25% da população total). 2021.  [FRA] 2019. [GBR] 2021. [VEN] 2011.</t>
  </si>
  <si>
    <t>[AUS] 2020. [CAN] 2021. [FRA] 2021. [IRL] 2021. [ITA] 2021.</t>
  </si>
  <si>
    <t>[AUS] 2019-20. [CAN] 2020-21. [FRA] 2020-21. [IRL] 22020-21. [ITA]  2020-21.</t>
  </si>
  <si>
    <r>
      <rPr>
        <b/>
        <sz val="9"/>
        <color rgb="FFC00000"/>
        <rFont val="Arial"/>
        <family val="2"/>
      </rPr>
      <t>Gráfico 2.11</t>
    </r>
    <r>
      <rPr>
        <b/>
        <sz val="9"/>
        <rFont val="Arial"/>
        <family val="2"/>
      </rPr>
      <t xml:space="preserve">  Aquisição de nacionalidade por portugueses residentes no estrangeiro, principais países de destino da emigração, 2022 ou último ano disponível</t>
    </r>
  </si>
  <si>
    <t xml:space="preserve">[AUS] 2020. [CAN] 2021. [FRA] 2021. [IRL] 2021. [ITA] 2021. </t>
  </si>
  <si>
    <t>Irlanda *</t>
  </si>
  <si>
    <t>Canadá *</t>
  </si>
  <si>
    <r>
      <rPr>
        <b/>
        <sz val="9"/>
        <color rgb="FFC00000"/>
        <rFont val="Arial"/>
        <family val="2"/>
      </rPr>
      <t>Gráfico 2.12</t>
    </r>
    <r>
      <rPr>
        <b/>
        <sz val="9"/>
        <rFont val="Arial"/>
        <family val="2"/>
      </rPr>
      <t xml:space="preserve">  Aquisição de nacionalidade por portugueses residentes no estrangeiro, principais países de destino da emigração, variação 2021-2022 ou últimos dois anos disponíveis</t>
    </r>
  </si>
  <si>
    <t>[CAN] 2021. [USA] 2021. [FRA] Dados provisórios. [ITA] 2021. [MAC] 2021. [MOZ] 2017. [GBR] 2020.</t>
  </si>
  <si>
    <t>[FRA] Dados provisórios. [ITA] 2020-21. [GBR] 2019-20.</t>
  </si>
  <si>
    <r>
      <rPr>
        <b/>
        <sz val="9"/>
        <color rgb="FFC00000"/>
        <rFont val="Arial"/>
        <family val="2"/>
      </rPr>
      <t xml:space="preserve">Gráfico 2.13  </t>
    </r>
    <r>
      <rPr>
        <b/>
        <sz val="9"/>
        <rFont val="Arial"/>
        <family val="2"/>
      </rPr>
      <t>Residentes no estrangeiro com nacionalidade portuguesa, principais países de destino, 2022 ou último ano disponível</t>
    </r>
  </si>
  <si>
    <r>
      <rPr>
        <b/>
        <sz val="9"/>
        <color rgb="FFC00000"/>
        <rFont val="Arial"/>
        <family val="2"/>
      </rPr>
      <t>Gráfico 2.14</t>
    </r>
    <r>
      <rPr>
        <b/>
        <sz val="9"/>
        <rFont val="Arial"/>
        <family val="2"/>
      </rPr>
      <t xml:space="preserve">  Residentes no estrangeiro com nacionalidade portuguesa, principais países de destino da emigração, variação 2021-2022 ou últimos dois anos disponíveis</t>
    </r>
  </si>
  <si>
    <r>
      <rPr>
        <b/>
        <sz val="9"/>
        <color rgb="FFC00000"/>
        <rFont val="Arial"/>
        <family val="2"/>
      </rPr>
      <t xml:space="preserve">Gráfico 2.15 </t>
    </r>
    <r>
      <rPr>
        <b/>
        <sz val="9"/>
        <rFont val="Arial"/>
        <family val="2"/>
      </rPr>
      <t xml:space="preserve"> Registos consulares de portugueses residentes no estrangeiro, principais países de destino da emigração, 2022</t>
    </r>
  </si>
  <si>
    <t xml:space="preserve">[AGO] Dados dos vistos de emigração permanente. 2020-21. [BEL] 2020-21. [FRA] 2020-21. [IRL] 2014-15. [ITA] 2020-21. [MOZ] 2015-16. </t>
  </si>
  <si>
    <t>20 de dezembro de 2023.</t>
  </si>
  <si>
    <r>
      <rPr>
        <b/>
        <sz val="9"/>
        <color rgb="FFC00000"/>
        <rFont val="Arial"/>
        <family val="2"/>
      </rPr>
      <t>Quadro 2.9</t>
    </r>
    <r>
      <rPr>
        <b/>
        <sz val="9"/>
        <rFont val="Arial"/>
        <family val="2"/>
      </rPr>
      <t xml:space="preserve">  Nascidos em Portugal residentes no estrangeiro por grupo etário, principais países de destino da emigração, 2022 ou último ano disponível</t>
    </r>
  </si>
  <si>
    <t xml:space="preserve">[DEU] Nascidos em Portugal: 2021. [AGO] Dados dos vistos de emigração permanente. 2021. [AUS] Nascidos em Portugal: 2021, Aquisição de nacionalidade: 2020. [BEL] Entradas de portugueses: 2021. [BRA] Nascidos em Portugal: 2010. [CPV] Nascidos em Portugal: 2021. [CAN] Nascidos em Portugal: 2021. População com nacionalidade portuguesa: 2021. Aquisição de nacionalidade: 2021. [USA] População com nacionalidade portuguesa: 2021.  [FRA] Nascidos em Portugal: dados provisórios. População com nacionalidade portuguesa: dados provisórios. Aquisição de nacionalidade: 2021. [IRL] Entradas de portugueses: 2015. Nascidos em Portugal: 2016. População com nacionalidade portuguesa: 2016. Aquisição de nacionalidade: 2021. [ITA] População com nacionalidade portuguesa: 2021 Aquisição de nacionalidade: 2021. Registos consulares: Apenas contabiliza os cidadãos nacionais na Secção Consular da Embaixada de Portugal em Roma. [LUX] Nascidos em Portugal: valor de 2021 concedido mediante pedido. [MAC] Nascidos em Portugal: 2021. População com nacionalidade portuguesa: 2021. [MOZ] Entrada de portugueses: 2016. Nascidos em Portugal: 2007. População com nacionalidade portuguesa: 2017. [GBR] Nascidos em Portugal: 2021. População com nacionalidade portuguesa: 2020. [VEN] Entradas de portugueses e Nascidos em Portugal: 2011. </t>
  </si>
  <si>
    <t>[AGO] Dados dos vistos de emigração permanente. 2021. [BEL] 2021.[IRL] 2015. [MOZ] 2016. [VEN] 2011.</t>
  </si>
  <si>
    <t>Quadro elaborado pelo Observatório da Emigração, valores de: [DEU] Statistisches Bundesamt Deutschland; [AUS] Department of Immigration and Citizenship and Border Protection; [AUT] Statistics Austria; [BEL] Eurostat, Statistics Database, Population and Social Conditions; [DNK] Denmark Statistik; [ESP] Instituto Nacional de Estadística; [FRA] Institut Nacional de la Statistique et des Études Économiques; [NLD] Centraal Bureau voor de Statistiek; [ITA] Eurostat, Statistics Database, Population and Social Conditions; [LUX] Le Portail des Statistiques du Luxembourg; [MAC] Direcção dos Serviços de Estatística e Censos, Governo da RAE de Macau; [GBR] Department for Work and Pensions; [SWE] Statistics Sweden; [CHE] Office Fédéral de la Statistique.</t>
  </si>
  <si>
    <t>[BEL] 2021.</t>
  </si>
  <si>
    <t>[DEU] Por questões de confidencialidade aplicados na fonte o total pode não corresponder à soma das categorias. [GBR] No caso britânico os grupos etários na tabela não correspondem à informação estatística fornecida. O grupo "&lt;15" inclui todos os que têm menos de 18 anos, o grupo “15 a 39” inclui informação das pessoas entre 18 e 39 anos, o grupo “40 a 64” ” inclui informação das pessoas entre os 40 e os 59 anos e o grupo etário "&gt; 65" refere-se na realidade a todos os que tenham a partir de 60 anos. Por questões de confidencialidade aplicados na fonte o total pode não corresponder à soma das categorias. [SWE] Presumiu-se uma distribuição homogénea no grupo 35-44 para fazer a correspondência entre os grupos usados e os grupos disponibilizados no Statistics Sweden.</t>
  </si>
  <si>
    <t>[AGO] Dados dos vistos de emigração permanente. 20121. [BEL] 2021. [IRL] 2015. [MOZ] 2016. [VEN]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</si>
</sst>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 ##0;\-###\ ##0;0;"/>
    <numFmt numFmtId="167" formatCode="###\ ###\ ##0;\-###\ ###\ ##0;0;"/>
    <numFmt numFmtId="168" formatCode="##0.0;\-##0.0;0.0;"/>
    <numFmt numFmtId="169" formatCode="##0.0\ \|;\-##0.0\ \|;0.0\ \|;\ \|"/>
    <numFmt numFmtId="170" formatCode="#,##0\ "/>
  </numFmts>
  <fonts count="43"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sz val="8"/>
      <color theme="1"/>
      <name val="Arial"/>
      <family val="2"/>
    </font>
    <font>
      <b/>
      <sz val="8"/>
      <color theme="1"/>
      <name val="Arial"/>
      <family val="2"/>
    </font>
    <font>
      <sz val="11"/>
      <color theme="1"/>
      <name val="Arial"/>
      <family val="2"/>
    </font>
    <font>
      <sz val="10"/>
      <color theme="1"/>
      <name val="Calibri"/>
      <family val="2"/>
      <scheme val="minor"/>
    </font>
    <font>
      <b/>
      <sz val="8"/>
      <color theme="4" tint="-0.499984740745262"/>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Calibri"/>
      <family val="2"/>
      <scheme val="minor"/>
    </font>
    <font>
      <sz val="10"/>
      <name val="Arial"/>
      <family val="2"/>
    </font>
    <font>
      <b/>
      <sz val="11"/>
      <color theme="1"/>
      <name val="Calibri"/>
      <family val="2"/>
      <scheme val="minor"/>
    </font>
    <font>
      <u/>
      <sz val="11"/>
      <color theme="11"/>
      <name val="Calibri"/>
      <family val="2"/>
      <scheme val="minor"/>
    </font>
    <font>
      <b/>
      <sz val="8"/>
      <color rgb="FFFF0000"/>
      <name val="Arial"/>
      <family val="2"/>
    </font>
    <font>
      <sz val="8"/>
      <color theme="0"/>
      <name val="Arial"/>
      <family val="2"/>
    </font>
    <font>
      <strike/>
      <sz val="8"/>
      <color theme="1"/>
      <name val="Arial"/>
      <family val="2"/>
    </font>
    <font>
      <i/>
      <sz val="8"/>
      <name val="Arial"/>
      <family val="2"/>
    </font>
    <font>
      <b/>
      <sz val="8"/>
      <name val="Calibri"/>
      <family val="2"/>
      <scheme val="minor"/>
    </font>
    <font>
      <b/>
      <sz val="11"/>
      <name val="Calibri"/>
      <family val="2"/>
      <scheme val="minor"/>
    </font>
    <font>
      <sz val="8"/>
      <color rgb="FFFF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9">
    <border>
      <left/>
      <right/>
      <top/>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bottom style="thin">
        <color auto="1"/>
      </bottom>
      <diagonal/>
    </border>
    <border>
      <left style="thin">
        <color auto="1"/>
      </left>
      <right/>
      <top style="medium">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top style="thin">
        <color auto="1"/>
      </top>
      <bottom style="thin">
        <color theme="4" tint="0.79998168889431442"/>
      </bottom>
      <diagonal/>
    </border>
    <border>
      <left/>
      <right/>
      <top style="thin">
        <color theme="4" tint="0.79998168889431442"/>
      </top>
      <bottom style="thin">
        <color theme="4" tint="0.79998168889431442"/>
      </bottom>
      <diagonal/>
    </border>
    <border>
      <left/>
      <right/>
      <top style="thin">
        <color theme="4" tint="0.79998168889431442"/>
      </top>
      <bottom style="medium">
        <color auto="1"/>
      </bottom>
      <diagonal/>
    </border>
    <border>
      <left style="thin">
        <color auto="1"/>
      </left>
      <right style="thin">
        <color auto="1"/>
      </right>
      <top style="thin">
        <color auto="1"/>
      </top>
      <bottom style="thin">
        <color theme="4" tint="0.79998168889431442"/>
      </bottom>
      <diagonal/>
    </border>
    <border>
      <left style="thin">
        <color auto="1"/>
      </left>
      <right style="thin">
        <color auto="1"/>
      </right>
      <top style="thin">
        <color theme="4" tint="0.79998168889431442"/>
      </top>
      <bottom style="thin">
        <color theme="4" tint="0.79998168889431442"/>
      </bottom>
      <diagonal/>
    </border>
    <border>
      <left style="thin">
        <color auto="1"/>
      </left>
      <right style="thin">
        <color auto="1"/>
      </right>
      <top style="thin">
        <color theme="4" tint="0.79998168889431442"/>
      </top>
      <bottom style="medium">
        <color auto="1"/>
      </bottom>
      <diagonal/>
    </border>
    <border>
      <left style="thin">
        <color auto="1"/>
      </left>
      <right/>
      <top style="thin">
        <color auto="1"/>
      </top>
      <bottom style="thin">
        <color theme="4" tint="0.79998168889431442"/>
      </bottom>
      <diagonal/>
    </border>
    <border>
      <left/>
      <right style="thin">
        <color auto="1"/>
      </right>
      <top style="thin">
        <color auto="1"/>
      </top>
      <bottom style="thin">
        <color theme="4" tint="0.79998168889431442"/>
      </bottom>
      <diagonal/>
    </border>
    <border>
      <left style="thin">
        <color auto="1"/>
      </left>
      <right/>
      <top style="thin">
        <color theme="4" tint="0.79998168889431442"/>
      </top>
      <bottom style="thin">
        <color theme="4" tint="0.79998168889431442"/>
      </bottom>
      <diagonal/>
    </border>
    <border>
      <left/>
      <right style="thin">
        <color auto="1"/>
      </right>
      <top style="thin">
        <color theme="4" tint="0.79998168889431442"/>
      </top>
      <bottom style="thin">
        <color theme="4" tint="0.79998168889431442"/>
      </bottom>
      <diagonal/>
    </border>
    <border>
      <left style="thin">
        <color auto="1"/>
      </left>
      <right/>
      <top style="thin">
        <color theme="4" tint="0.79998168889431442"/>
      </top>
      <bottom style="medium">
        <color auto="1"/>
      </bottom>
      <diagonal/>
    </border>
    <border>
      <left/>
      <right style="thin">
        <color auto="1"/>
      </right>
      <top style="thin">
        <color theme="4" tint="0.79998168889431442"/>
      </top>
      <bottom style="medium">
        <color auto="1"/>
      </bottom>
      <diagonal/>
    </border>
    <border>
      <left/>
      <right/>
      <top style="thin">
        <color auto="1"/>
      </top>
      <bottom/>
      <diagonal/>
    </border>
    <border>
      <left/>
      <right/>
      <top style="thin">
        <color theme="4" tint="0.79995117038483843"/>
      </top>
      <bottom style="thin">
        <color theme="4" tint="0.79998168889431442"/>
      </bottom>
      <diagonal/>
    </border>
  </borders>
  <cellStyleXfs count="29">
    <xf numFmtId="0" fontId="0" fillId="0" borderId="0"/>
    <xf numFmtId="0" fontId="17" fillId="0" borderId="0" applyNumberFormat="0" applyFill="0" applyBorder="0" applyAlignment="0" applyProtection="0"/>
    <xf numFmtId="0" fontId="25" fillId="0" borderId="0"/>
    <xf numFmtId="166" fontId="33" fillId="0" borderId="6" applyFill="0" applyProtection="0">
      <alignment horizontal="right" vertical="center" wrapText="1"/>
    </xf>
    <xf numFmtId="167" fontId="33" fillId="0" borderId="7" applyFill="0" applyProtection="0">
      <alignment horizontal="right" vertical="center" wrapText="1"/>
    </xf>
    <xf numFmtId="0" fontId="33" fillId="0" borderId="0" applyNumberFormat="0" applyFill="0" applyBorder="0" applyProtection="0">
      <alignment horizontal="left" vertical="center" wrapText="1"/>
    </xf>
    <xf numFmtId="168" fontId="33" fillId="0" borderId="0" applyFill="0" applyBorder="0" applyProtection="0">
      <alignment horizontal="right" vertical="center" wrapText="1"/>
    </xf>
    <xf numFmtId="169" fontId="33" fillId="0" borderId="4" applyFill="0" applyProtection="0">
      <alignment horizontal="right" vertical="center" wrapText="1"/>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cellStyleXfs>
  <cellXfs count="260">
    <xf numFmtId="0" fontId="0" fillId="0" borderId="0" xfId="0"/>
    <xf numFmtId="3" fontId="18" fillId="0" borderId="0" xfId="0" applyNumberFormat="1" applyFont="1" applyAlignment="1">
      <alignment vertical="center"/>
    </xf>
    <xf numFmtId="0" fontId="0" fillId="0" borderId="0" xfId="0" applyAlignment="1">
      <alignment horizontal="left" vertical="center" indent="1"/>
    </xf>
    <xf numFmtId="3" fontId="17" fillId="0" borderId="0" xfId="0" applyNumberFormat="1" applyFont="1" applyAlignment="1">
      <alignment horizontal="left" vertical="center" indent="1"/>
    </xf>
    <xf numFmtId="3" fontId="17" fillId="0" borderId="0" xfId="0" applyNumberFormat="1" applyFont="1" applyAlignment="1">
      <alignment horizontal="right" vertical="center" indent="1"/>
    </xf>
    <xf numFmtId="0" fontId="0" fillId="0" borderId="0" xfId="0" applyAlignment="1">
      <alignment horizontal="left" indent="1"/>
    </xf>
    <xf numFmtId="3" fontId="18" fillId="0" borderId="0" xfId="0" applyNumberFormat="1" applyFont="1" applyAlignment="1">
      <alignment horizontal="left" vertical="center" indent="1"/>
    </xf>
    <xf numFmtId="0" fontId="20" fillId="0" borderId="0" xfId="0" applyFont="1" applyAlignment="1">
      <alignment horizontal="left" vertical="center" indent="1"/>
    </xf>
    <xf numFmtId="3"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3" fontId="16" fillId="0" borderId="1" xfId="0" applyNumberFormat="1" applyFont="1" applyBorder="1" applyAlignment="1">
      <alignment horizontal="left" vertical="center" wrapText="1" indent="1"/>
    </xf>
    <xf numFmtId="3" fontId="19" fillId="0" borderId="0" xfId="0" applyNumberFormat="1" applyFont="1" applyAlignment="1">
      <alignment horizontal="left" indent="1"/>
    </xf>
    <xf numFmtId="0" fontId="21" fillId="0" borderId="0" xfId="0" applyFont="1" applyAlignment="1">
      <alignment horizontal="left" indent="1"/>
    </xf>
    <xf numFmtId="3" fontId="18" fillId="0" borderId="0" xfId="0" applyNumberFormat="1" applyFont="1" applyAlignment="1">
      <alignment horizontal="left" indent="1"/>
    </xf>
    <xf numFmtId="0" fontId="0" fillId="0" borderId="0" xfId="0" applyAlignment="1">
      <alignment horizontal="left" wrapText="1" indent="1"/>
    </xf>
    <xf numFmtId="0" fontId="20" fillId="0" borderId="0" xfId="0" applyFont="1" applyAlignment="1">
      <alignment horizontal="left" vertical="center"/>
    </xf>
    <xf numFmtId="3" fontId="18" fillId="0" borderId="0" xfId="0" applyNumberFormat="1" applyFont="1" applyAlignment="1">
      <alignment horizontal="left" vertical="center"/>
    </xf>
    <xf numFmtId="0" fontId="18" fillId="0" borderId="0" xfId="0" applyFont="1" applyAlignment="1">
      <alignment horizontal="left" vertical="center"/>
    </xf>
    <xf numFmtId="14" fontId="18" fillId="0" borderId="0" xfId="0" applyNumberFormat="1" applyFont="1" applyAlignment="1">
      <alignment horizontal="left" vertical="center"/>
    </xf>
    <xf numFmtId="0" fontId="0" fillId="0" borderId="0" xfId="0" applyAlignment="1">
      <alignment horizontal="left" vertical="center"/>
    </xf>
    <xf numFmtId="3" fontId="18" fillId="0" borderId="0" xfId="0" applyNumberFormat="1" applyFont="1"/>
    <xf numFmtId="0" fontId="0" fillId="3" borderId="0" xfId="0" applyFill="1"/>
    <xf numFmtId="3" fontId="18" fillId="3" borderId="0" xfId="0" applyNumberFormat="1" applyFont="1" applyFill="1" applyAlignment="1">
      <alignment vertical="center"/>
    </xf>
    <xf numFmtId="3" fontId="23" fillId="3" borderId="0" xfId="0" applyNumberFormat="1" applyFont="1" applyFill="1" applyAlignment="1">
      <alignment horizontal="center" vertical="center"/>
    </xf>
    <xf numFmtId="3" fontId="23" fillId="0" borderId="0" xfId="0" applyNumberFormat="1" applyFont="1" applyAlignment="1">
      <alignment horizontal="center" vertical="center"/>
    </xf>
    <xf numFmtId="0" fontId="0" fillId="3" borderId="0" xfId="0" applyFill="1" applyAlignment="1">
      <alignment horizontal="right" indent="1"/>
    </xf>
    <xf numFmtId="3" fontId="19" fillId="0" borderId="0" xfId="0" applyNumberFormat="1" applyFont="1" applyAlignment="1">
      <alignment horizontal="right" vertical="top" indent="1"/>
    </xf>
    <xf numFmtId="0" fontId="0" fillId="2" borderId="0" xfId="0" applyFill="1"/>
    <xf numFmtId="0" fontId="18" fillId="0" borderId="0" xfId="0" applyFont="1" applyAlignment="1">
      <alignment horizontal="left" vertical="center" indent="1"/>
    </xf>
    <xf numFmtId="3" fontId="19" fillId="0" borderId="0" xfId="0" applyNumberFormat="1" applyFont="1" applyAlignment="1">
      <alignment horizontal="left" vertical="center"/>
    </xf>
    <xf numFmtId="0" fontId="18" fillId="0" borderId="0" xfId="0" applyFont="1" applyAlignment="1">
      <alignment horizontal="left"/>
    </xf>
    <xf numFmtId="0" fontId="18" fillId="0" borderId="0" xfId="0" applyFont="1" applyAlignment="1">
      <alignment horizontal="left" vertical="center" wrapText="1"/>
    </xf>
    <xf numFmtId="0" fontId="18" fillId="0" borderId="0" xfId="0" applyFont="1" applyAlignment="1">
      <alignment horizontal="left" vertical="center" wrapText="1" indent="1"/>
    </xf>
    <xf numFmtId="3" fontId="22" fillId="0" borderId="0" xfId="0" applyNumberFormat="1" applyFont="1" applyAlignment="1">
      <alignment horizontal="left" vertical="center" indent="1"/>
    </xf>
    <xf numFmtId="0" fontId="24" fillId="0" borderId="0" xfId="0" applyFont="1" applyAlignment="1">
      <alignment horizontal="left" vertical="center" indent="1"/>
    </xf>
    <xf numFmtId="0" fontId="28" fillId="0" borderId="0" xfId="1" applyFont="1" applyBorder="1" applyAlignment="1">
      <alignment horizontal="right" vertical="center" indent="1"/>
    </xf>
    <xf numFmtId="0" fontId="28" fillId="0" borderId="0" xfId="0" applyFont="1" applyAlignment="1">
      <alignment horizontal="left" vertical="top" indent="1"/>
    </xf>
    <xf numFmtId="3" fontId="16" fillId="0" borderId="9" xfId="0" applyNumberFormat="1" applyFont="1" applyBorder="1" applyAlignment="1">
      <alignment horizontal="center" vertical="center" wrapText="1"/>
    </xf>
    <xf numFmtId="3" fontId="16" fillId="0" borderId="8" xfId="0" applyNumberFormat="1" applyFont="1" applyBorder="1" applyAlignment="1">
      <alignment horizontal="center" vertical="center" wrapText="1"/>
    </xf>
    <xf numFmtId="3" fontId="18" fillId="0" borderId="0" xfId="0" applyNumberFormat="1" applyFont="1" applyAlignment="1">
      <alignment horizontal="right" vertical="center" wrapText="1" indent="1"/>
    </xf>
    <xf numFmtId="0" fontId="0" fillId="0" borderId="0" xfId="0" applyAlignment="1">
      <alignment horizontal="right" vertical="center" wrapText="1" indent="1"/>
    </xf>
    <xf numFmtId="3" fontId="16" fillId="0" borderId="4" xfId="0" applyNumberFormat="1" applyFont="1" applyBorder="1" applyAlignment="1">
      <alignment horizontal="center" vertical="center" wrapText="1"/>
    </xf>
    <xf numFmtId="0" fontId="17" fillId="0" borderId="0" xfId="0" applyFont="1" applyAlignment="1">
      <alignment horizontal="left" vertical="center"/>
    </xf>
    <xf numFmtId="0" fontId="0" fillId="3" borderId="0" xfId="0" applyFill="1" applyAlignment="1">
      <alignment horizontal="right"/>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3" fontId="15" fillId="0" borderId="0" xfId="0" applyNumberFormat="1" applyFont="1"/>
    <xf numFmtId="3" fontId="18" fillId="0" borderId="0" xfId="0" applyNumberFormat="1" applyFont="1" applyAlignment="1">
      <alignment horizontal="center" vertical="center"/>
    </xf>
    <xf numFmtId="3" fontId="16" fillId="0" borderId="0" xfId="0" applyNumberFormat="1" applyFont="1" applyAlignment="1">
      <alignment horizontal="left" vertical="center"/>
    </xf>
    <xf numFmtId="0" fontId="28"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center"/>
    </xf>
    <xf numFmtId="0" fontId="16" fillId="0" borderId="0" xfId="1" applyFont="1" applyFill="1" applyAlignment="1">
      <alignment horizontal="left" vertical="center"/>
    </xf>
    <xf numFmtId="3" fontId="17" fillId="0" borderId="0" xfId="1" applyNumberFormat="1" applyFill="1" applyBorder="1" applyAlignment="1">
      <alignment horizontal="left" vertical="center" wrapText="1"/>
    </xf>
    <xf numFmtId="0" fontId="17" fillId="0" borderId="0" xfId="1" applyFill="1" applyBorder="1" applyAlignment="1">
      <alignment horizontal="left" vertical="center" wrapText="1"/>
    </xf>
    <xf numFmtId="3" fontId="17" fillId="3" borderId="0" xfId="0" applyNumberFormat="1" applyFont="1" applyFill="1" applyAlignment="1">
      <alignment horizontal="left" vertical="center" wrapText="1" indent="1"/>
    </xf>
    <xf numFmtId="3" fontId="17" fillId="3" borderId="0" xfId="0" applyNumberFormat="1" applyFont="1" applyFill="1" applyAlignment="1">
      <alignment horizontal="right" vertical="center" wrapText="1" indent="4"/>
    </xf>
    <xf numFmtId="3" fontId="17" fillId="3" borderId="0" xfId="0" applyNumberFormat="1" applyFont="1" applyFill="1" applyAlignment="1">
      <alignment horizontal="left" vertical="center" indent="1"/>
    </xf>
    <xf numFmtId="3" fontId="17" fillId="3" borderId="0" xfId="0" applyNumberFormat="1" applyFont="1" applyFill="1" applyAlignment="1">
      <alignment horizontal="right" vertical="center" indent="4"/>
    </xf>
    <xf numFmtId="3" fontId="17" fillId="3" borderId="0" xfId="0" applyNumberFormat="1" applyFont="1" applyFill="1" applyAlignment="1">
      <alignment horizontal="right" vertical="center" wrapText="1" indent="5"/>
    </xf>
    <xf numFmtId="3" fontId="17" fillId="3" borderId="0" xfId="0" applyNumberFormat="1" applyFont="1" applyFill="1" applyAlignment="1">
      <alignment horizontal="right" vertical="center" indent="5"/>
    </xf>
    <xf numFmtId="3" fontId="14" fillId="0" borderId="0" xfId="0" applyNumberFormat="1" applyFont="1" applyAlignment="1">
      <alignment vertical="center"/>
    </xf>
    <xf numFmtId="3" fontId="14" fillId="3" borderId="0" xfId="0" applyNumberFormat="1" applyFont="1" applyFill="1" applyAlignment="1">
      <alignment vertical="center"/>
    </xf>
    <xf numFmtId="3" fontId="36" fillId="0" borderId="0" xfId="0" applyNumberFormat="1" applyFont="1" applyAlignment="1">
      <alignment vertical="center"/>
    </xf>
    <xf numFmtId="3" fontId="16" fillId="0" borderId="1" xfId="0" applyNumberFormat="1" applyFont="1" applyBorder="1" applyAlignment="1">
      <alignment horizontal="left" vertical="center" indent="1"/>
    </xf>
    <xf numFmtId="0" fontId="16" fillId="0" borderId="1" xfId="0" applyFont="1" applyBorder="1" applyAlignment="1">
      <alignment horizontal="center" vertical="center"/>
    </xf>
    <xf numFmtId="3" fontId="17" fillId="0" borderId="0" xfId="0" applyNumberFormat="1" applyFont="1" applyAlignment="1">
      <alignment horizontal="right" vertical="center" indent="12"/>
    </xf>
    <xf numFmtId="3" fontId="12" fillId="0" borderId="0" xfId="0" applyNumberFormat="1" applyFont="1" applyAlignment="1">
      <alignment vertical="center"/>
    </xf>
    <xf numFmtId="0" fontId="12" fillId="0" borderId="0" xfId="0" applyFont="1" applyAlignment="1">
      <alignment vertical="center"/>
    </xf>
    <xf numFmtId="0" fontId="11" fillId="0" borderId="0" xfId="0" applyFont="1"/>
    <xf numFmtId="165" fontId="11" fillId="0" borderId="0" xfId="0" applyNumberFormat="1" applyFont="1"/>
    <xf numFmtId="3" fontId="11" fillId="0" borderId="0" xfId="0" applyNumberFormat="1" applyFont="1" applyAlignment="1">
      <alignment vertical="center"/>
    </xf>
    <xf numFmtId="0" fontId="11" fillId="0" borderId="0" xfId="0" applyFont="1" applyAlignment="1">
      <alignment vertical="center"/>
    </xf>
    <xf numFmtId="165" fontId="11" fillId="0" borderId="0" xfId="0" applyNumberFormat="1" applyFont="1" applyAlignment="1">
      <alignment vertical="center"/>
    </xf>
    <xf numFmtId="3" fontId="17" fillId="3" borderId="0" xfId="0" applyNumberFormat="1" applyFont="1" applyFill="1" applyAlignment="1">
      <alignment vertical="center" wrapText="1"/>
    </xf>
    <xf numFmtId="3" fontId="17" fillId="3" borderId="0" xfId="0" applyNumberFormat="1" applyFont="1" applyFill="1" applyAlignment="1">
      <alignment vertical="center"/>
    </xf>
    <xf numFmtId="0" fontId="17" fillId="0" borderId="0" xfId="0" applyFont="1" applyAlignment="1">
      <alignment horizontal="left" vertical="top"/>
    </xf>
    <xf numFmtId="0" fontId="9" fillId="0" borderId="0" xfId="0" applyFont="1" applyAlignment="1">
      <alignment vertical="center"/>
    </xf>
    <xf numFmtId="3" fontId="8" fillId="0" borderId="0" xfId="0" applyNumberFormat="1" applyFont="1" applyAlignment="1">
      <alignment vertical="center"/>
    </xf>
    <xf numFmtId="0" fontId="28" fillId="0" borderId="0" xfId="1" applyFont="1" applyFill="1" applyBorder="1" applyAlignment="1">
      <alignment horizontal="right" vertical="center" indent="1"/>
    </xf>
    <xf numFmtId="3" fontId="38" fillId="0" borderId="0" xfId="0" applyNumberFormat="1" applyFont="1" applyAlignment="1">
      <alignment vertical="center"/>
    </xf>
    <xf numFmtId="3" fontId="37" fillId="0" borderId="0" xfId="0" applyNumberFormat="1" applyFont="1" applyAlignment="1">
      <alignment vertical="center"/>
    </xf>
    <xf numFmtId="3" fontId="17" fillId="0" borderId="0" xfId="0" applyNumberFormat="1" applyFont="1" applyAlignment="1">
      <alignment vertical="center"/>
    </xf>
    <xf numFmtId="3" fontId="16" fillId="0" borderId="0" xfId="0" applyNumberFormat="1" applyFont="1" applyAlignment="1">
      <alignment horizontal="right" vertical="top" indent="1"/>
    </xf>
    <xf numFmtId="0" fontId="17" fillId="0" borderId="0" xfId="0" applyFont="1"/>
    <xf numFmtId="165" fontId="17" fillId="0" borderId="0" xfId="0" applyNumberFormat="1" applyFont="1"/>
    <xf numFmtId="0" fontId="24" fillId="0" borderId="0" xfId="0" applyFont="1" applyAlignment="1">
      <alignment horizontal="left" vertical="top" wrapText="1"/>
    </xf>
    <xf numFmtId="0" fontId="24" fillId="0" borderId="0" xfId="0" applyFont="1"/>
    <xf numFmtId="3" fontId="5" fillId="0" borderId="0" xfId="0" applyNumberFormat="1" applyFont="1" applyAlignment="1">
      <alignment vertical="center"/>
    </xf>
    <xf numFmtId="3" fontId="17" fillId="0" borderId="0" xfId="1" quotePrefix="1" applyNumberFormat="1" applyFill="1" applyAlignment="1">
      <alignment horizontal="left" vertical="top" wrapText="1"/>
    </xf>
    <xf numFmtId="0" fontId="17" fillId="0" borderId="0" xfId="1" applyFill="1" applyAlignment="1">
      <alignment horizontal="left" vertical="top" wrapText="1"/>
    </xf>
    <xf numFmtId="0" fontId="16" fillId="0" borderId="9" xfId="0" applyFont="1" applyBorder="1" applyAlignment="1">
      <alignment horizontal="center" vertical="center" wrapText="1"/>
    </xf>
    <xf numFmtId="1" fontId="16" fillId="0" borderId="12" xfId="0" applyNumberFormat="1" applyFont="1" applyBorder="1" applyAlignment="1">
      <alignment horizontal="center" vertical="center" wrapText="1"/>
    </xf>
    <xf numFmtId="3" fontId="11" fillId="0" borderId="0" xfId="0" applyNumberFormat="1" applyFont="1"/>
    <xf numFmtId="3" fontId="17" fillId="0" borderId="0" xfId="0" applyNumberFormat="1" applyFont="1"/>
    <xf numFmtId="0" fontId="4" fillId="0" borderId="0" xfId="0" applyFont="1"/>
    <xf numFmtId="3" fontId="4" fillId="0" borderId="0" xfId="0" applyNumberFormat="1" applyFont="1" applyAlignment="1">
      <alignment vertical="center"/>
    </xf>
    <xf numFmtId="164" fontId="18" fillId="0" borderId="0" xfId="0" applyNumberFormat="1" applyFont="1" applyAlignment="1">
      <alignment vertical="center"/>
    </xf>
    <xf numFmtId="1" fontId="16" fillId="0" borderId="8" xfId="0" applyNumberFormat="1" applyFont="1" applyBorder="1" applyAlignment="1">
      <alignment horizontal="center" vertical="center" wrapText="1"/>
    </xf>
    <xf numFmtId="3" fontId="39" fillId="0" borderId="0" xfId="0" applyNumberFormat="1" applyFont="1" applyAlignment="1">
      <alignment horizontal="right" vertical="center" wrapText="1" indent="1"/>
    </xf>
    <xf numFmtId="0" fontId="16" fillId="0" borderId="0" xfId="0" applyFont="1" applyAlignment="1">
      <alignment horizontal="left" vertical="top" indent="1"/>
    </xf>
    <xf numFmtId="3" fontId="17" fillId="0" borderId="0" xfId="0" applyNumberFormat="1" applyFont="1" applyAlignment="1">
      <alignment horizontal="left" vertical="top" wrapText="1"/>
    </xf>
    <xf numFmtId="0" fontId="0" fillId="0" borderId="0" xfId="0" applyAlignment="1">
      <alignment horizontal="left" vertical="top" wrapText="1"/>
    </xf>
    <xf numFmtId="3" fontId="17" fillId="0" borderId="15" xfId="0" applyNumberFormat="1" applyFont="1" applyBorder="1" applyAlignment="1">
      <alignment horizontal="left" vertical="center" wrapText="1" indent="1"/>
    </xf>
    <xf numFmtId="3" fontId="17" fillId="0" borderId="15" xfId="0" applyNumberFormat="1" applyFont="1" applyBorder="1" applyAlignment="1">
      <alignment horizontal="right" vertical="center" wrapText="1" indent="4"/>
    </xf>
    <xf numFmtId="3" fontId="17" fillId="0" borderId="15" xfId="0" applyNumberFormat="1" applyFont="1" applyBorder="1" applyAlignment="1">
      <alignment horizontal="right" vertical="center" wrapText="1" indent="5"/>
    </xf>
    <xf numFmtId="3" fontId="17" fillId="0" borderId="16" xfId="0" applyNumberFormat="1" applyFont="1" applyBorder="1" applyAlignment="1">
      <alignment horizontal="left" vertical="center" wrapText="1" indent="1"/>
    </xf>
    <xf numFmtId="3" fontId="17" fillId="0" borderId="16" xfId="0" applyNumberFormat="1" applyFont="1" applyBorder="1" applyAlignment="1">
      <alignment horizontal="right" vertical="center" wrapText="1" indent="4"/>
    </xf>
    <xf numFmtId="3" fontId="17" fillId="0" borderId="16" xfId="0" applyNumberFormat="1" applyFont="1" applyBorder="1" applyAlignment="1">
      <alignment horizontal="right" vertical="center" wrapText="1" indent="5"/>
    </xf>
    <xf numFmtId="3" fontId="17" fillId="0" borderId="16" xfId="0" applyNumberFormat="1" applyFont="1" applyBorder="1" applyAlignment="1">
      <alignment horizontal="left" vertical="center" indent="1"/>
    </xf>
    <xf numFmtId="3" fontId="17" fillId="0" borderId="16" xfId="0" applyNumberFormat="1" applyFont="1" applyBorder="1" applyAlignment="1">
      <alignment horizontal="right" vertical="center" indent="4"/>
    </xf>
    <xf numFmtId="3" fontId="17" fillId="0" borderId="16" xfId="0" applyNumberFormat="1" applyFont="1" applyBorder="1" applyAlignment="1">
      <alignment horizontal="right" vertical="center" indent="5"/>
    </xf>
    <xf numFmtId="3" fontId="17" fillId="0" borderId="17" xfId="0" applyNumberFormat="1" applyFont="1" applyBorder="1" applyAlignment="1">
      <alignment horizontal="left" vertical="center" indent="1"/>
    </xf>
    <xf numFmtId="3" fontId="17" fillId="0" borderId="17" xfId="0" applyNumberFormat="1" applyFont="1" applyBorder="1" applyAlignment="1">
      <alignment horizontal="right" vertical="center" indent="4"/>
    </xf>
    <xf numFmtId="3" fontId="17" fillId="0" borderId="17" xfId="0" applyNumberFormat="1" applyFont="1" applyBorder="1" applyAlignment="1">
      <alignment horizontal="right" vertical="center" indent="5"/>
    </xf>
    <xf numFmtId="3" fontId="17" fillId="0" borderId="18" xfId="0" applyNumberFormat="1" applyFont="1" applyBorder="1" applyAlignment="1">
      <alignment horizontal="right" vertical="center" wrapText="1" indent="4"/>
    </xf>
    <xf numFmtId="164" fontId="17" fillId="0" borderId="15" xfId="0" applyNumberFormat="1" applyFont="1" applyBorder="1" applyAlignment="1">
      <alignment horizontal="right" vertical="center" wrapText="1" indent="4"/>
    </xf>
    <xf numFmtId="0" fontId="17" fillId="0" borderId="15" xfId="0" applyFont="1" applyBorder="1" applyAlignment="1">
      <alignment horizontal="center" vertical="center"/>
    </xf>
    <xf numFmtId="3" fontId="17" fillId="0" borderId="19" xfId="0" applyNumberFormat="1" applyFont="1" applyBorder="1" applyAlignment="1">
      <alignment horizontal="right" vertical="center" wrapText="1" indent="4"/>
    </xf>
    <xf numFmtId="0" fontId="42" fillId="0" borderId="16" xfId="0" applyFont="1" applyBorder="1" applyAlignment="1">
      <alignment horizontal="center" vertical="center"/>
    </xf>
    <xf numFmtId="164" fontId="17" fillId="0" borderId="16" xfId="0" applyNumberFormat="1" applyFont="1" applyBorder="1" applyAlignment="1">
      <alignment horizontal="right" vertical="center" wrapText="1" indent="4"/>
    </xf>
    <xf numFmtId="0" fontId="17" fillId="0" borderId="16" xfId="0" applyFont="1" applyBorder="1" applyAlignment="1">
      <alignment horizontal="center" vertical="center"/>
    </xf>
    <xf numFmtId="3" fontId="17" fillId="0" borderId="19" xfId="0" applyNumberFormat="1" applyFont="1" applyBorder="1" applyAlignment="1">
      <alignment horizontal="right" vertical="center" indent="4"/>
    </xf>
    <xf numFmtId="164" fontId="17" fillId="0" borderId="16" xfId="0" applyNumberFormat="1" applyFont="1" applyBorder="1" applyAlignment="1">
      <alignment horizontal="right" vertical="center" indent="4"/>
    </xf>
    <xf numFmtId="3" fontId="17" fillId="0" borderId="20" xfId="0" applyNumberFormat="1" applyFont="1" applyBorder="1" applyAlignment="1">
      <alignment horizontal="right" vertical="center" indent="4"/>
    </xf>
    <xf numFmtId="164" fontId="17" fillId="0" borderId="17" xfId="0" applyNumberFormat="1" applyFont="1" applyBorder="1" applyAlignment="1">
      <alignment horizontal="right" vertical="center" indent="4"/>
    </xf>
    <xf numFmtId="0" fontId="17" fillId="0" borderId="17" xfId="0" applyFont="1" applyBorder="1" applyAlignment="1">
      <alignment horizontal="center" vertical="center"/>
    </xf>
    <xf numFmtId="3" fontId="17" fillId="0" borderId="21" xfId="0" applyNumberFormat="1" applyFont="1" applyBorder="1" applyAlignment="1">
      <alignment horizontal="right" vertical="center" wrapText="1" indent="5"/>
    </xf>
    <xf numFmtId="164" fontId="17" fillId="0" borderId="22" xfId="0" applyNumberFormat="1" applyFont="1" applyBorder="1" applyAlignment="1">
      <alignment horizontal="right" vertical="center" wrapText="1" indent="5"/>
    </xf>
    <xf numFmtId="3" fontId="17" fillId="0" borderId="15" xfId="0" applyNumberFormat="1" applyFont="1" applyBorder="1" applyAlignment="1">
      <alignment horizontal="right" vertical="center" indent="5"/>
    </xf>
    <xf numFmtId="165" fontId="17" fillId="0" borderId="15" xfId="0" applyNumberFormat="1" applyFont="1" applyBorder="1" applyAlignment="1">
      <alignment horizontal="right" vertical="center" indent="5"/>
    </xf>
    <xf numFmtId="3" fontId="17" fillId="0" borderId="23" xfId="0" applyNumberFormat="1" applyFont="1" applyBorder="1" applyAlignment="1">
      <alignment horizontal="right" vertical="center" wrapText="1" indent="5"/>
    </xf>
    <xf numFmtId="164" fontId="17" fillId="0" borderId="24" xfId="0" applyNumberFormat="1" applyFont="1" applyBorder="1" applyAlignment="1">
      <alignment horizontal="right" vertical="center" wrapText="1" indent="5"/>
    </xf>
    <xf numFmtId="165" fontId="17" fillId="0" borderId="16" xfId="0" applyNumberFormat="1" applyFont="1" applyBorder="1" applyAlignment="1">
      <alignment horizontal="right" vertical="center" indent="5"/>
    </xf>
    <xf numFmtId="3" fontId="17" fillId="0" borderId="23" xfId="0" applyNumberFormat="1" applyFont="1" applyBorder="1" applyAlignment="1">
      <alignment horizontal="right" vertical="center" indent="5"/>
    </xf>
    <xf numFmtId="164" fontId="17" fillId="0" borderId="24" xfId="0" applyNumberFormat="1" applyFont="1" applyBorder="1" applyAlignment="1">
      <alignment horizontal="right" vertical="center" indent="5"/>
    </xf>
    <xf numFmtId="3" fontId="17" fillId="0" borderId="25" xfId="0" applyNumberFormat="1" applyFont="1" applyBorder="1" applyAlignment="1">
      <alignment horizontal="right" vertical="center" indent="5"/>
    </xf>
    <xf numFmtId="164" fontId="17" fillId="0" borderId="26" xfId="0" applyNumberFormat="1" applyFont="1" applyBorder="1" applyAlignment="1">
      <alignment horizontal="right" vertical="center" indent="5"/>
    </xf>
    <xf numFmtId="165" fontId="17" fillId="0" borderId="17" xfId="0" applyNumberFormat="1" applyFont="1" applyBorder="1" applyAlignment="1">
      <alignment horizontal="right" vertical="center" indent="5"/>
    </xf>
    <xf numFmtId="170" fontId="17" fillId="0" borderId="18" xfId="0" applyNumberFormat="1" applyFont="1" applyBorder="1" applyAlignment="1">
      <alignment horizontal="right" vertical="center" wrapText="1" indent="2"/>
    </xf>
    <xf numFmtId="3" fontId="17" fillId="0" borderId="21" xfId="0" applyNumberFormat="1" applyFont="1" applyBorder="1" applyAlignment="1">
      <alignment horizontal="right" vertical="center" wrapText="1" indent="4"/>
    </xf>
    <xf numFmtId="165" fontId="17" fillId="0" borderId="15" xfId="0" applyNumberFormat="1" applyFont="1" applyBorder="1" applyAlignment="1">
      <alignment horizontal="right" vertical="center" wrapText="1" indent="5"/>
    </xf>
    <xf numFmtId="165" fontId="17" fillId="0" borderId="15" xfId="0" applyNumberFormat="1" applyFont="1" applyBorder="1" applyAlignment="1">
      <alignment horizontal="center" vertical="center" wrapText="1"/>
    </xf>
    <xf numFmtId="3" fontId="17" fillId="0" borderId="19" xfId="0" applyNumberFormat="1" applyFont="1" applyBorder="1" applyAlignment="1">
      <alignment horizontal="right" vertical="center" wrapText="1" indent="3"/>
    </xf>
    <xf numFmtId="3" fontId="17" fillId="0" borderId="23" xfId="0" applyNumberFormat="1" applyFont="1" applyBorder="1" applyAlignment="1">
      <alignment horizontal="right" vertical="center" wrapText="1" indent="4"/>
    </xf>
    <xf numFmtId="165" fontId="17" fillId="0" borderId="16" xfId="0" applyNumberFormat="1" applyFont="1" applyBorder="1" applyAlignment="1">
      <alignment horizontal="right" vertical="center" wrapText="1" indent="5"/>
    </xf>
    <xf numFmtId="165" fontId="17" fillId="0" borderId="16" xfId="0" applyNumberFormat="1" applyFont="1" applyBorder="1" applyAlignment="1">
      <alignment horizontal="center" vertical="center" wrapText="1"/>
    </xf>
    <xf numFmtId="3" fontId="17" fillId="0" borderId="19" xfId="0" applyNumberFormat="1" applyFont="1" applyBorder="1" applyAlignment="1">
      <alignment horizontal="right" vertical="center" indent="3"/>
    </xf>
    <xf numFmtId="3" fontId="17" fillId="0" borderId="23" xfId="0" applyNumberFormat="1" applyFont="1" applyBorder="1" applyAlignment="1">
      <alignment horizontal="right" vertical="center" indent="4"/>
    </xf>
    <xf numFmtId="165" fontId="17" fillId="0" borderId="16" xfId="0" applyNumberFormat="1" applyFont="1" applyBorder="1" applyAlignment="1">
      <alignment horizontal="center" vertical="center"/>
    </xf>
    <xf numFmtId="3" fontId="17" fillId="0" borderId="20" xfId="0" applyNumberFormat="1" applyFont="1" applyBorder="1" applyAlignment="1">
      <alignment horizontal="right" vertical="center" indent="3"/>
    </xf>
    <xf numFmtId="165" fontId="17" fillId="0" borderId="26" xfId="0" applyNumberFormat="1" applyFont="1" applyBorder="1" applyAlignment="1">
      <alignment horizontal="right" vertical="center" indent="5"/>
    </xf>
    <xf numFmtId="3" fontId="17" fillId="0" borderId="25" xfId="0" applyNumberFormat="1" applyFont="1" applyBorder="1" applyAlignment="1">
      <alignment horizontal="right" vertical="center" indent="4"/>
    </xf>
    <xf numFmtId="165" fontId="17" fillId="0" borderId="17" xfId="0" applyNumberFormat="1" applyFont="1" applyBorder="1" applyAlignment="1">
      <alignment horizontal="center" vertical="center"/>
    </xf>
    <xf numFmtId="3" fontId="17" fillId="0" borderId="18" xfId="0" applyNumberFormat="1" applyFont="1" applyBorder="1" applyAlignment="1">
      <alignment horizontal="right" vertical="center" wrapText="1" indent="7"/>
    </xf>
    <xf numFmtId="3" fontId="17" fillId="0" borderId="15" xfId="0" applyNumberFormat="1" applyFont="1" applyBorder="1" applyAlignment="1">
      <alignment horizontal="right" vertical="center" wrapText="1" indent="8"/>
    </xf>
    <xf numFmtId="164" fontId="17" fillId="0" borderId="15" xfId="0" applyNumberFormat="1" applyFont="1" applyBorder="1" applyAlignment="1">
      <alignment horizontal="right" vertical="center" wrapText="1" indent="8"/>
    </xf>
    <xf numFmtId="3" fontId="17" fillId="0" borderId="19" xfId="0" applyNumberFormat="1" applyFont="1" applyBorder="1" applyAlignment="1">
      <alignment horizontal="right" vertical="center" wrapText="1" indent="7"/>
    </xf>
    <xf numFmtId="3" fontId="17" fillId="0" borderId="16" xfId="0" applyNumberFormat="1" applyFont="1" applyBorder="1" applyAlignment="1">
      <alignment horizontal="right" vertical="center" wrapText="1" indent="8"/>
    </xf>
    <xf numFmtId="164" fontId="17" fillId="0" borderId="16" xfId="0" applyNumberFormat="1" applyFont="1" applyBorder="1" applyAlignment="1">
      <alignment horizontal="right" vertical="center" wrapText="1" indent="8"/>
    </xf>
    <xf numFmtId="3" fontId="17" fillId="0" borderId="19" xfId="0" applyNumberFormat="1" applyFont="1" applyBorder="1" applyAlignment="1">
      <alignment horizontal="right" vertical="center" indent="7"/>
    </xf>
    <xf numFmtId="3" fontId="17" fillId="0" borderId="16" xfId="0" applyNumberFormat="1" applyFont="1" applyBorder="1" applyAlignment="1">
      <alignment horizontal="right" vertical="center" indent="8"/>
    </xf>
    <xf numFmtId="164" fontId="17" fillId="0" borderId="16" xfId="0" applyNumberFormat="1" applyFont="1" applyBorder="1" applyAlignment="1">
      <alignment horizontal="right" vertical="center" indent="8"/>
    </xf>
    <xf numFmtId="3" fontId="17" fillId="0" borderId="20" xfId="0" applyNumberFormat="1" applyFont="1" applyBorder="1" applyAlignment="1">
      <alignment horizontal="right" vertical="center" indent="7"/>
    </xf>
    <xf numFmtId="3" fontId="17" fillId="0" borderId="17" xfId="0" applyNumberFormat="1" applyFont="1" applyBorder="1" applyAlignment="1">
      <alignment horizontal="right" vertical="center" indent="8"/>
    </xf>
    <xf numFmtId="164" fontId="17" fillId="0" borderId="17" xfId="0" applyNumberFormat="1" applyFont="1" applyBorder="1" applyAlignment="1">
      <alignment horizontal="right" vertical="center" indent="8"/>
    </xf>
    <xf numFmtId="3" fontId="17" fillId="0" borderId="18" xfId="0" applyNumberFormat="1" applyFont="1" applyBorder="1" applyAlignment="1">
      <alignment horizontal="right" vertical="center" wrapText="1" indent="2"/>
    </xf>
    <xf numFmtId="3" fontId="17" fillId="0" borderId="16" xfId="0" applyNumberFormat="1" applyFont="1" applyBorder="1" applyAlignment="1">
      <alignment horizontal="right" vertical="center" wrapText="1" indent="12"/>
    </xf>
    <xf numFmtId="3" fontId="17" fillId="0" borderId="16" xfId="0" quotePrefix="1" applyNumberFormat="1" applyFont="1" applyBorder="1" applyAlignment="1">
      <alignment horizontal="left" vertical="center" wrapText="1" indent="1"/>
    </xf>
    <xf numFmtId="3" fontId="17" fillId="0" borderId="16" xfId="0" applyNumberFormat="1" applyFont="1" applyBorder="1" applyAlignment="1">
      <alignment horizontal="right" vertical="center" indent="12"/>
    </xf>
    <xf numFmtId="3" fontId="17" fillId="0" borderId="17" xfId="0" applyNumberFormat="1" applyFont="1" applyBorder="1" applyAlignment="1">
      <alignment horizontal="right" vertical="center" indent="12"/>
    </xf>
    <xf numFmtId="3" fontId="17" fillId="0" borderId="24" xfId="0" applyNumberFormat="1" applyFont="1" applyBorder="1" applyAlignment="1">
      <alignment horizontal="left" vertical="center" indent="1"/>
    </xf>
    <xf numFmtId="165" fontId="17" fillId="0" borderId="15" xfId="0" applyNumberFormat="1" applyFont="1" applyBorder="1" applyAlignment="1">
      <alignment horizontal="center" vertical="center"/>
    </xf>
    <xf numFmtId="3" fontId="3" fillId="0" borderId="0" xfId="0" applyNumberFormat="1" applyFont="1" applyAlignment="1">
      <alignment vertical="center"/>
    </xf>
    <xf numFmtId="0" fontId="3" fillId="0" borderId="0" xfId="0" applyFont="1"/>
    <xf numFmtId="0" fontId="3" fillId="0" borderId="0" xfId="0" applyFont="1" applyAlignment="1">
      <alignment vertical="center"/>
    </xf>
    <xf numFmtId="0" fontId="24" fillId="0" borderId="0" xfId="0" applyFont="1" applyAlignment="1">
      <alignment vertical="top" wrapText="1"/>
    </xf>
    <xf numFmtId="4" fontId="18" fillId="0" borderId="0" xfId="0" applyNumberFormat="1" applyFont="1" applyAlignment="1">
      <alignment vertical="center"/>
    </xf>
    <xf numFmtId="165" fontId="27" fillId="0" borderId="0" xfId="0" applyNumberFormat="1" applyFont="1"/>
    <xf numFmtId="3" fontId="17" fillId="0" borderId="15" xfId="0" applyNumberFormat="1" applyFont="1" applyBorder="1" applyAlignment="1">
      <alignment horizontal="right" vertical="center" wrapText="1" indent="6"/>
    </xf>
    <xf numFmtId="3" fontId="17" fillId="0" borderId="16" xfId="0" applyNumberFormat="1" applyFont="1" applyBorder="1" applyAlignment="1">
      <alignment horizontal="right" vertical="center" wrapText="1" indent="6"/>
    </xf>
    <xf numFmtId="3" fontId="17" fillId="0" borderId="16" xfId="0" applyNumberFormat="1" applyFont="1" applyBorder="1" applyAlignment="1">
      <alignment horizontal="right" vertical="center" indent="6"/>
    </xf>
    <xf numFmtId="3" fontId="17" fillId="0" borderId="17" xfId="0" applyNumberFormat="1" applyFont="1" applyBorder="1" applyAlignment="1">
      <alignment horizontal="right" vertical="center" indent="6"/>
    </xf>
    <xf numFmtId="3" fontId="17" fillId="0" borderId="18" xfId="0" applyNumberFormat="1" applyFont="1" applyBorder="1" applyAlignment="1">
      <alignment horizontal="right" vertical="center" wrapText="1" indent="5"/>
    </xf>
    <xf numFmtId="3" fontId="17" fillId="0" borderId="19" xfId="0" applyNumberFormat="1" applyFont="1" applyBorder="1" applyAlignment="1">
      <alignment horizontal="right" vertical="center" wrapText="1" indent="5"/>
    </xf>
    <xf numFmtId="3" fontId="17" fillId="0" borderId="19" xfId="0" applyNumberFormat="1" applyFont="1" applyBorder="1" applyAlignment="1">
      <alignment horizontal="right" vertical="center" indent="5"/>
    </xf>
    <xf numFmtId="3" fontId="17" fillId="0" borderId="20" xfId="0" applyNumberFormat="1" applyFont="1" applyBorder="1" applyAlignment="1">
      <alignment horizontal="right" vertical="center" indent="5"/>
    </xf>
    <xf numFmtId="3" fontId="1" fillId="0" borderId="0" xfId="0" applyNumberFormat="1" applyFont="1" applyAlignment="1">
      <alignment vertical="center"/>
    </xf>
    <xf numFmtId="0" fontId="17" fillId="0" borderId="0" xfId="1" applyFill="1" applyAlignment="1">
      <alignment horizontal="left" vertical="center" wrapText="1"/>
    </xf>
    <xf numFmtId="0" fontId="1" fillId="0" borderId="0" xfId="0" applyFont="1" applyAlignment="1">
      <alignment vertical="center"/>
    </xf>
    <xf numFmtId="1" fontId="11" fillId="0" borderId="0" xfId="0" applyNumberFormat="1" applyFont="1"/>
    <xf numFmtId="0" fontId="1" fillId="0" borderId="0" xfId="0" applyFont="1"/>
    <xf numFmtId="3" fontId="17" fillId="0" borderId="27" xfId="0" applyNumberFormat="1" applyFont="1" applyBorder="1" applyAlignment="1">
      <alignment horizontal="right" vertical="center" wrapText="1" indent="12"/>
    </xf>
    <xf numFmtId="3" fontId="17" fillId="0" borderId="28" xfId="0" applyNumberFormat="1" applyFont="1" applyBorder="1" applyAlignment="1">
      <alignment horizontal="right" vertical="center" wrapText="1" indent="12"/>
    </xf>
    <xf numFmtId="0" fontId="24" fillId="0" borderId="0" xfId="0" applyFont="1" applyAlignment="1">
      <alignment vertical="top"/>
    </xf>
    <xf numFmtId="3" fontId="1" fillId="0" borderId="0" xfId="0" applyNumberFormat="1" applyFont="1"/>
    <xf numFmtId="3" fontId="17" fillId="0" borderId="0" xfId="0" applyNumberFormat="1" applyFont="1" applyAlignment="1">
      <alignment vertical="top" wrapText="1"/>
    </xf>
    <xf numFmtId="3" fontId="17" fillId="0" borderId="0" xfId="1" quotePrefix="1" applyNumberFormat="1" applyFill="1" applyAlignment="1">
      <alignment horizontal="left" vertical="top" wrapText="1"/>
    </xf>
    <xf numFmtId="0" fontId="17" fillId="0" borderId="0" xfId="1" applyFill="1" applyAlignment="1">
      <alignment horizontal="left" vertical="top" wrapText="1"/>
    </xf>
    <xf numFmtId="0" fontId="17" fillId="0" borderId="0" xfId="1" quotePrefix="1" applyFill="1" applyAlignment="1">
      <alignment horizontal="left" vertical="top" wrapText="1"/>
    </xf>
    <xf numFmtId="0" fontId="17" fillId="0" borderId="0" xfId="1" applyAlignment="1">
      <alignment horizontal="left" vertical="top" wrapText="1"/>
    </xf>
    <xf numFmtId="0" fontId="7" fillId="0" borderId="9"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12" xfId="0" applyFont="1" applyBorder="1" applyAlignment="1">
      <alignment horizontal="left" vertical="center" wrapText="1" indent="1"/>
    </xf>
    <xf numFmtId="3" fontId="17" fillId="0" borderId="0" xfId="0" quotePrefix="1" applyNumberFormat="1" applyFont="1" applyAlignment="1">
      <alignment vertical="center"/>
    </xf>
    <xf numFmtId="0" fontId="24" fillId="0" borderId="0" xfId="0" applyFont="1" applyAlignment="1">
      <alignment vertical="center"/>
    </xf>
    <xf numFmtId="0" fontId="17" fillId="0" borderId="0" xfId="1" applyFill="1" applyAlignment="1">
      <alignment horizontal="left" vertical="center" wrapText="1"/>
    </xf>
    <xf numFmtId="3" fontId="16" fillId="0" borderId="0" xfId="0" applyNumberFormat="1" applyFont="1" applyAlignment="1">
      <alignment horizontal="left" vertical="center" wrapText="1"/>
    </xf>
    <xf numFmtId="0" fontId="24" fillId="0" borderId="0" xfId="0" applyFont="1" applyAlignment="1">
      <alignment horizontal="left" vertical="center" wrapText="1"/>
    </xf>
    <xf numFmtId="3" fontId="26" fillId="0" borderId="0" xfId="0" applyNumberFormat="1" applyFont="1" applyAlignment="1">
      <alignment horizontal="left" wrapText="1"/>
    </xf>
    <xf numFmtId="0" fontId="27" fillId="0" borderId="0" xfId="0" applyFont="1" applyAlignment="1">
      <alignment horizontal="left" wrapText="1"/>
    </xf>
    <xf numFmtId="0" fontId="0" fillId="0" borderId="0" xfId="0" applyAlignment="1">
      <alignment horizontal="left" wrapText="1"/>
    </xf>
    <xf numFmtId="0" fontId="16" fillId="0" borderId="0" xfId="0" applyFont="1" applyAlignment="1">
      <alignment horizontal="left" vertical="top" wrapText="1"/>
    </xf>
    <xf numFmtId="0" fontId="24" fillId="0" borderId="0" xfId="0" applyFont="1" applyAlignment="1">
      <alignment horizontal="left" vertical="top" wrapText="1"/>
    </xf>
    <xf numFmtId="3" fontId="31"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 fillId="0" borderId="0" xfId="0" applyNumberFormat="1" applyFont="1" applyAlignment="1">
      <alignment horizontal="left" vertical="top" wrapText="1"/>
    </xf>
    <xf numFmtId="0" fontId="0" fillId="0" borderId="0" xfId="0" applyAlignment="1">
      <alignment wrapText="1"/>
    </xf>
    <xf numFmtId="3" fontId="17" fillId="3" borderId="0" xfId="0" applyNumberFormat="1" applyFont="1" applyFill="1" applyAlignment="1">
      <alignment horizontal="left" vertical="top" wrapText="1"/>
    </xf>
    <xf numFmtId="0" fontId="24" fillId="3" borderId="0" xfId="0" applyFont="1" applyFill="1" applyAlignment="1">
      <alignment horizontal="left" vertical="top" wrapText="1"/>
    </xf>
    <xf numFmtId="3" fontId="17" fillId="0" borderId="0" xfId="0" applyNumberFormat="1" applyFont="1" applyAlignment="1">
      <alignment horizontal="left"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top" wrapText="1"/>
    </xf>
    <xf numFmtId="3" fontId="17" fillId="0" borderId="0" xfId="0" applyNumberFormat="1" applyFont="1" applyAlignment="1">
      <alignment horizontal="center" vertical="top" wrapText="1"/>
    </xf>
    <xf numFmtId="3" fontId="31" fillId="0" borderId="0" xfId="0" applyNumberFormat="1" applyFont="1" applyAlignment="1">
      <alignment horizontal="left" vertical="center" wrapText="1"/>
    </xf>
    <xf numFmtId="0" fontId="0" fillId="0" borderId="0" xfId="0" applyAlignment="1">
      <alignment horizontal="left" vertical="center" wrapText="1"/>
    </xf>
    <xf numFmtId="0" fontId="0" fillId="0" borderId="0" xfId="0"/>
    <xf numFmtId="0" fontId="17" fillId="0" borderId="0" xfId="0" applyFont="1" applyAlignment="1">
      <alignment horizontal="left" vertical="top" wrapText="1"/>
    </xf>
    <xf numFmtId="0" fontId="16" fillId="0" borderId="13" xfId="0" applyFont="1" applyBorder="1" applyAlignment="1">
      <alignment horizontal="center" vertical="center" wrapText="1"/>
    </xf>
    <xf numFmtId="0" fontId="40" fillId="0" borderId="3" xfId="0" applyFont="1" applyBorder="1" applyAlignment="1">
      <alignment horizontal="center" vertical="center" wrapText="1"/>
    </xf>
    <xf numFmtId="0" fontId="24" fillId="0" borderId="3" xfId="0" applyFont="1" applyBorder="1"/>
    <xf numFmtId="3" fontId="16" fillId="0" borderId="3" xfId="0" applyNumberFormat="1" applyFont="1" applyBorder="1" applyAlignment="1">
      <alignment horizontal="left" vertical="center" wrapText="1" indent="1"/>
    </xf>
    <xf numFmtId="0" fontId="24" fillId="0" borderId="4" xfId="0" applyFont="1" applyBorder="1" applyAlignment="1">
      <alignment horizontal="left" vertical="center" wrapText="1" indent="1"/>
    </xf>
    <xf numFmtId="0" fontId="16"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4" xfId="0" applyBorder="1" applyAlignment="1">
      <alignment horizontal="center" vertical="center" wrapText="1"/>
    </xf>
    <xf numFmtId="0" fontId="24" fillId="0" borderId="0" xfId="0" applyFont="1" applyAlignment="1">
      <alignment wrapText="1"/>
    </xf>
    <xf numFmtId="3" fontId="6" fillId="0" borderId="0" xfId="0" applyNumberFormat="1" applyFont="1" applyAlignment="1">
      <alignment horizontal="left" vertical="top" wrapText="1"/>
    </xf>
    <xf numFmtId="3" fontId="10" fillId="0" borderId="0" xfId="0" applyNumberFormat="1" applyFont="1" applyAlignment="1">
      <alignment horizontal="left" vertical="top" wrapText="1"/>
    </xf>
    <xf numFmtId="3" fontId="16" fillId="0" borderId="10" xfId="0" applyNumberFormat="1" applyFont="1" applyBorder="1" applyAlignment="1">
      <alignment horizontal="center" vertical="center" wrapText="1"/>
    </xf>
    <xf numFmtId="0" fontId="0" fillId="0" borderId="11" xfId="0" applyBorder="1" applyAlignment="1">
      <alignment horizontal="center" vertical="center" wrapText="1"/>
    </xf>
    <xf numFmtId="3" fontId="16" fillId="0" borderId="5"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left" vertical="center" wrapText="1" indent="1"/>
    </xf>
    <xf numFmtId="0" fontId="34" fillId="0" borderId="1" xfId="0" applyFont="1" applyBorder="1" applyAlignment="1">
      <alignment horizontal="center" vertical="center" wrapText="1"/>
    </xf>
    <xf numFmtId="0" fontId="0" fillId="0" borderId="1" xfId="0" applyBorder="1" applyAlignment="1">
      <alignment wrapText="1"/>
    </xf>
    <xf numFmtId="0" fontId="32" fillId="0" borderId="2" xfId="0" applyFont="1" applyBorder="1" applyAlignment="1">
      <alignment horizontal="left" vertical="center" wrapText="1"/>
    </xf>
    <xf numFmtId="0" fontId="0" fillId="0" borderId="2" xfId="0" applyBorder="1" applyAlignment="1">
      <alignment vertical="center"/>
    </xf>
    <xf numFmtId="0" fontId="40" fillId="0" borderId="1" xfId="0" applyFont="1" applyBorder="1" applyAlignment="1">
      <alignment horizontal="center" vertical="center" wrapText="1"/>
    </xf>
    <xf numFmtId="3" fontId="31" fillId="3" borderId="2" xfId="0" applyNumberFormat="1" applyFont="1" applyFill="1" applyBorder="1" applyAlignment="1">
      <alignment horizontal="left" vertical="center" wrapText="1"/>
    </xf>
    <xf numFmtId="0" fontId="24"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41" fillId="0" borderId="1" xfId="0" applyFont="1" applyBorder="1" applyAlignment="1">
      <alignment horizontal="center" vertical="center" wrapText="1"/>
    </xf>
    <xf numFmtId="0" fontId="13" fillId="0" borderId="0" xfId="0" applyFont="1" applyAlignment="1">
      <alignment horizontal="left" vertical="top" wrapText="1"/>
    </xf>
    <xf numFmtId="0" fontId="32" fillId="0" borderId="0" xfId="0" applyFont="1" applyAlignment="1">
      <alignment horizontal="left" vertical="center" wrapText="1"/>
    </xf>
    <xf numFmtId="3" fontId="17" fillId="0" borderId="0" xfId="0" applyNumberFormat="1" applyFont="1" applyAlignment="1">
      <alignment vertical="top" wrapText="1"/>
    </xf>
    <xf numFmtId="3" fontId="13" fillId="0" borderId="0" xfId="0" applyNumberFormat="1" applyFont="1" applyAlignment="1">
      <alignment horizontal="left" vertical="top" wrapText="1"/>
    </xf>
  </cellXfs>
  <cellStyles count="29">
    <cellStyle name="Hiperligação" xfId="1" builtinId="8" customBuilti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Hiperligação Visitada" xfId="13" builtinId="9" hidden="1"/>
    <cellStyle name="Hiperligação Visitada" xfId="14" builtinId="9" hidden="1"/>
    <cellStyle name="Hiperligação Visitada" xfId="15" builtinId="9" hidden="1"/>
    <cellStyle name="Hiperligação Visitada" xfId="16" builtinId="9" hidden="1"/>
    <cellStyle name="Hiperligação Visitada" xfId="17" builtinId="9" hidden="1"/>
    <cellStyle name="Hiperligação Visitada" xfId="18" builtinId="9" hidden="1"/>
    <cellStyle name="Hiperligação Visitada" xfId="19" builtinId="9" hidden="1"/>
    <cellStyle name="Hiperligação Visitada" xfId="20" builtinId="9" hidden="1"/>
    <cellStyle name="Hiperligação Visitada" xfId="21" builtinId="9" hidden="1"/>
    <cellStyle name="Hiperligação Visitada" xfId="22" builtinId="9" hidden="1"/>
    <cellStyle name="Hiperligação Visitada" xfId="23" builtinId="9" hidden="1"/>
    <cellStyle name="Hiperligação Visitada" xfId="24" builtinId="9" hidden="1"/>
    <cellStyle name="Hiperligação Visitada" xfId="25" builtinId="9" hidden="1"/>
    <cellStyle name="Hiperligação Visitada" xfId="26" builtinId="9" hidden="1"/>
    <cellStyle name="Hiperligação Visitada" xfId="27" builtinId="9" hidden="1"/>
    <cellStyle name="Hiperligação Visitada" xfId="28" builtinId="9" hidden="1"/>
    <cellStyle name="Normal" xfId="0" builtinId="0"/>
    <cellStyle name="Normal 54" xfId="2" xr:uid="{00000000-0005-0000-0000-000017000000}"/>
    <cellStyle name="ss15" xfId="5" xr:uid="{00000000-0005-0000-0000-000018000000}"/>
    <cellStyle name="ss16" xfId="3" xr:uid="{00000000-0005-0000-0000-000019000000}"/>
    <cellStyle name="ss17" xfId="6" xr:uid="{00000000-0005-0000-0000-00001A000000}"/>
    <cellStyle name="ss22" xfId="4" xr:uid="{00000000-0005-0000-0000-00001B000000}"/>
    <cellStyle name="ss23" xfId="7"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2.1'!$B$50:$B$71</c:f>
              <c:strCache>
                <c:ptCount val="22"/>
                <c:pt idx="0">
                  <c:v>Macau (China)</c:v>
                </c:pt>
                <c:pt idx="1">
                  <c:v>Austrália</c:v>
                </c:pt>
                <c:pt idx="2">
                  <c:v>Angola</c:v>
                </c:pt>
                <c:pt idx="3">
                  <c:v>Irlanda</c:v>
                </c:pt>
                <c:pt idx="4">
                  <c:v>Venezuela</c:v>
                </c:pt>
                <c:pt idx="5">
                  <c:v>Suécia</c:v>
                </c:pt>
                <c:pt idx="6">
                  <c:v>Brasil</c:v>
                </c:pt>
                <c:pt idx="7">
                  <c:v>Itália</c:v>
                </c:pt>
                <c:pt idx="8">
                  <c:v>EUA</c:v>
                </c:pt>
                <c:pt idx="9">
                  <c:v>Noruega</c:v>
                </c:pt>
                <c:pt idx="10">
                  <c:v>Áustria</c:v>
                </c:pt>
                <c:pt idx="11">
                  <c:v>Canadá</c:v>
                </c:pt>
                <c:pt idx="12">
                  <c:v>Moçambique</c:v>
                </c:pt>
                <c:pt idx="13">
                  <c:v>Dinamarca</c:v>
                </c:pt>
                <c:pt idx="14">
                  <c:v>Bélgica</c:v>
                </c:pt>
                <c:pt idx="15">
                  <c:v>Luxemburgo</c:v>
                </c:pt>
                <c:pt idx="16">
                  <c:v>Holanda</c:v>
                </c:pt>
                <c:pt idx="17">
                  <c:v>Alemanha</c:v>
                </c:pt>
                <c:pt idx="18">
                  <c:v>Reino Unido</c:v>
                </c:pt>
                <c:pt idx="19">
                  <c:v>Suíça</c:v>
                </c:pt>
                <c:pt idx="20">
                  <c:v>França</c:v>
                </c:pt>
                <c:pt idx="21">
                  <c:v>Espanha</c:v>
                </c:pt>
              </c:strCache>
            </c:strRef>
          </c:cat>
          <c:val>
            <c:numRef>
              <c:f>'Gráfico 2.1'!$C$50:$C$71</c:f>
              <c:numCache>
                <c:formatCode>#,##0</c:formatCode>
                <c:ptCount val="22"/>
                <c:pt idx="0">
                  <c:v>20</c:v>
                </c:pt>
                <c:pt idx="1">
                  <c:v>59</c:v>
                </c:pt>
                <c:pt idx="2">
                  <c:v>381</c:v>
                </c:pt>
                <c:pt idx="3">
                  <c:v>426</c:v>
                </c:pt>
                <c:pt idx="4">
                  <c:v>532</c:v>
                </c:pt>
                <c:pt idx="5">
                  <c:v>547</c:v>
                </c:pt>
                <c:pt idx="6">
                  <c:v>562</c:v>
                </c:pt>
                <c:pt idx="7">
                  <c:v>670</c:v>
                </c:pt>
                <c:pt idx="8" formatCode="General">
                  <c:v>746</c:v>
                </c:pt>
                <c:pt idx="9">
                  <c:v>784</c:v>
                </c:pt>
                <c:pt idx="10">
                  <c:v>797</c:v>
                </c:pt>
                <c:pt idx="11">
                  <c:v>875</c:v>
                </c:pt>
                <c:pt idx="12">
                  <c:v>1439</c:v>
                </c:pt>
                <c:pt idx="13">
                  <c:v>1812</c:v>
                </c:pt>
                <c:pt idx="14">
                  <c:v>3529</c:v>
                </c:pt>
                <c:pt idx="15">
                  <c:v>3633</c:v>
                </c:pt>
                <c:pt idx="16">
                  <c:v>4533</c:v>
                </c:pt>
                <c:pt idx="17">
                  <c:v>5935</c:v>
                </c:pt>
                <c:pt idx="18">
                  <c:v>7941</c:v>
                </c:pt>
                <c:pt idx="19">
                  <c:v>9948</c:v>
                </c:pt>
                <c:pt idx="20">
                  <c:v>10216</c:v>
                </c:pt>
                <c:pt idx="21">
                  <c:v>11001</c:v>
                </c:pt>
              </c:numCache>
            </c:numRef>
          </c:val>
          <c:extLst>
            <c:ext xmlns:c16="http://schemas.microsoft.com/office/drawing/2014/chart" uri="{C3380CC4-5D6E-409C-BE32-E72D297353CC}">
              <c16:uniqueId val="{00000000-6E81-4621-A9DC-7D68E010EB0D}"/>
            </c:ext>
          </c:extLst>
        </c:ser>
        <c:dLbls>
          <c:showLegendKey val="0"/>
          <c:showVal val="0"/>
          <c:showCatName val="0"/>
          <c:showSerName val="0"/>
          <c:showPercent val="0"/>
          <c:showBubbleSize val="0"/>
        </c:dLbls>
        <c:gapWidth val="50"/>
        <c:axId val="221095936"/>
        <c:axId val="220434944"/>
      </c:barChart>
      <c:catAx>
        <c:axId val="221095936"/>
        <c:scaling>
          <c:orientation val="minMax"/>
        </c:scaling>
        <c:delete val="0"/>
        <c:axPos val="l"/>
        <c:numFmt formatCode="General" sourceLinked="0"/>
        <c:majorTickMark val="none"/>
        <c:minorTickMark val="none"/>
        <c:tickLblPos val="nextTo"/>
        <c:crossAx val="220434944"/>
        <c:crosses val="autoZero"/>
        <c:auto val="1"/>
        <c:lblAlgn val="ctr"/>
        <c:lblOffset val="100"/>
        <c:noMultiLvlLbl val="0"/>
      </c:catAx>
      <c:valAx>
        <c:axId val="220434944"/>
        <c:scaling>
          <c:orientation val="minMax"/>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09593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2.10'!$B$50:$B$65</c:f>
              <c:strCache>
                <c:ptCount val="16"/>
                <c:pt idx="0">
                  <c:v>Irlanda</c:v>
                </c:pt>
                <c:pt idx="1">
                  <c:v>Noruega</c:v>
                </c:pt>
                <c:pt idx="2">
                  <c:v>Suíça</c:v>
                </c:pt>
                <c:pt idx="3">
                  <c:v>Dinamarca</c:v>
                </c:pt>
                <c:pt idx="4">
                  <c:v>Áustria</c:v>
                </c:pt>
                <c:pt idx="5">
                  <c:v>Reino Unido</c:v>
                </c:pt>
                <c:pt idx="6">
                  <c:v>Holanda</c:v>
                </c:pt>
                <c:pt idx="7">
                  <c:v>Bélgica</c:v>
                </c:pt>
                <c:pt idx="8">
                  <c:v>Macau (China)</c:v>
                </c:pt>
                <c:pt idx="9">
                  <c:v>Suécia</c:v>
                </c:pt>
                <c:pt idx="10">
                  <c:v>Espanha</c:v>
                </c:pt>
                <c:pt idx="11">
                  <c:v>Venezuela</c:v>
                </c:pt>
                <c:pt idx="12">
                  <c:v>Austrália</c:v>
                </c:pt>
                <c:pt idx="13">
                  <c:v>Canadá</c:v>
                </c:pt>
                <c:pt idx="14">
                  <c:v>França</c:v>
                </c:pt>
                <c:pt idx="15">
                  <c:v>Brasil</c:v>
                </c:pt>
              </c:strCache>
            </c:strRef>
          </c:cat>
          <c:val>
            <c:numRef>
              <c:f>'Gráfico 2.10'!$C$50:$C$65</c:f>
              <c:numCache>
                <c:formatCode>0.0</c:formatCode>
                <c:ptCount val="16"/>
                <c:pt idx="0">
                  <c:v>1.1639937920331092</c:v>
                </c:pt>
                <c:pt idx="1">
                  <c:v>2.6468364003024956</c:v>
                </c:pt>
                <c:pt idx="2">
                  <c:v>3.7125883628407581</c:v>
                </c:pt>
                <c:pt idx="3">
                  <c:v>4.5951859956236323</c:v>
                </c:pt>
                <c:pt idx="4">
                  <c:v>4.9568965517241379</c:v>
                </c:pt>
                <c:pt idx="5">
                  <c:v>5.86447402098797</c:v>
                </c:pt>
                <c:pt idx="6">
                  <c:v>9.4455946629859682</c:v>
                </c:pt>
                <c:pt idx="7">
                  <c:v>10.32975040991073</c:v>
                </c:pt>
                <c:pt idx="8">
                  <c:v>10.664256665160416</c:v>
                </c:pt>
                <c:pt idx="9">
                  <c:v>16.919831223628691</c:v>
                </c:pt>
                <c:pt idx="10">
                  <c:v>17.959645805962339</c:v>
                </c:pt>
                <c:pt idx="11">
                  <c:v>35.500723356373577</c:v>
                </c:pt>
                <c:pt idx="12">
                  <c:v>36.106579662860248</c:v>
                </c:pt>
                <c:pt idx="13">
                  <c:v>41.620853435057406</c:v>
                </c:pt>
                <c:pt idx="14">
                  <c:v>48.294222914717665</c:v>
                </c:pt>
                <c:pt idx="15">
                  <c:v>60.035369495259907</c:v>
                </c:pt>
              </c:numCache>
            </c:numRef>
          </c:val>
          <c:extLst>
            <c:ext xmlns:c16="http://schemas.microsoft.com/office/drawing/2014/chart" uri="{C3380CC4-5D6E-409C-BE32-E72D297353CC}">
              <c16:uniqueId val="{00000000-2898-484E-BC72-2FEAE71CF567}"/>
            </c:ext>
          </c:extLst>
        </c:ser>
        <c:dLbls>
          <c:showLegendKey val="0"/>
          <c:showVal val="0"/>
          <c:showCatName val="0"/>
          <c:showSerName val="0"/>
          <c:showPercent val="0"/>
          <c:showBubbleSize val="0"/>
        </c:dLbls>
        <c:gapWidth val="50"/>
        <c:axId val="223126016"/>
        <c:axId val="220496448"/>
      </c:barChart>
      <c:catAx>
        <c:axId val="223126016"/>
        <c:scaling>
          <c:orientation val="minMax"/>
        </c:scaling>
        <c:delete val="0"/>
        <c:axPos val="l"/>
        <c:numFmt formatCode="General" sourceLinked="0"/>
        <c:majorTickMark val="none"/>
        <c:minorTickMark val="none"/>
        <c:tickLblPos val="nextTo"/>
        <c:crossAx val="220496448"/>
        <c:crosses val="autoZero"/>
        <c:auto val="1"/>
        <c:lblAlgn val="ctr"/>
        <c:lblOffset val="100"/>
        <c:noMultiLvlLbl val="0"/>
      </c:catAx>
      <c:valAx>
        <c:axId val="220496448"/>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12601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2.11'!$B$51:$B$67</c:f>
              <c:strCache>
                <c:ptCount val="17"/>
                <c:pt idx="0">
                  <c:v>Áustria</c:v>
                </c:pt>
                <c:pt idx="1">
                  <c:v>Dinamarca</c:v>
                </c:pt>
                <c:pt idx="2">
                  <c:v>Irlanda</c:v>
                </c:pt>
                <c:pt idx="3">
                  <c:v>Itália</c:v>
                </c:pt>
                <c:pt idx="4">
                  <c:v>Holanda</c:v>
                </c:pt>
                <c:pt idx="5">
                  <c:v>Suécia</c:v>
                </c:pt>
                <c:pt idx="6">
                  <c:v>Noruega</c:v>
                </c:pt>
                <c:pt idx="7">
                  <c:v>Espanha</c:v>
                </c:pt>
                <c:pt idx="8">
                  <c:v>Canadá</c:v>
                </c:pt>
                <c:pt idx="9">
                  <c:v>Austrália</c:v>
                </c:pt>
                <c:pt idx="10">
                  <c:v>Bélgica</c:v>
                </c:pt>
                <c:pt idx="11">
                  <c:v>Alemanha</c:v>
                </c:pt>
                <c:pt idx="12">
                  <c:v>Luxemburgo</c:v>
                </c:pt>
                <c:pt idx="13">
                  <c:v>França</c:v>
                </c:pt>
                <c:pt idx="14">
                  <c:v>EUA</c:v>
                </c:pt>
                <c:pt idx="15">
                  <c:v>Suíça</c:v>
                </c:pt>
                <c:pt idx="16">
                  <c:v>Reino Unido</c:v>
                </c:pt>
              </c:strCache>
            </c:strRef>
          </c:cat>
          <c:val>
            <c:numRef>
              <c:f>'Gráfico 2.11'!$C$51:$C$67</c:f>
              <c:numCache>
                <c:formatCode>#,##0</c:formatCode>
                <c:ptCount val="17"/>
                <c:pt idx="0">
                  <c:v>8</c:v>
                </c:pt>
                <c:pt idx="1">
                  <c:v>9</c:v>
                </c:pt>
                <c:pt idx="2">
                  <c:v>10</c:v>
                </c:pt>
                <c:pt idx="3">
                  <c:v>30</c:v>
                </c:pt>
                <c:pt idx="4">
                  <c:v>82</c:v>
                </c:pt>
                <c:pt idx="5">
                  <c:v>127</c:v>
                </c:pt>
                <c:pt idx="6">
                  <c:v>144</c:v>
                </c:pt>
                <c:pt idx="7">
                  <c:v>264</c:v>
                </c:pt>
                <c:pt idx="8">
                  <c:v>339</c:v>
                </c:pt>
                <c:pt idx="9">
                  <c:v>381</c:v>
                </c:pt>
                <c:pt idx="10">
                  <c:v>421</c:v>
                </c:pt>
                <c:pt idx="11">
                  <c:v>715</c:v>
                </c:pt>
                <c:pt idx="12">
                  <c:v>1227</c:v>
                </c:pt>
                <c:pt idx="13">
                  <c:v>1701</c:v>
                </c:pt>
                <c:pt idx="14">
                  <c:v>1896</c:v>
                </c:pt>
                <c:pt idx="15">
                  <c:v>2223</c:v>
                </c:pt>
                <c:pt idx="16">
                  <c:v>2550</c:v>
                </c:pt>
              </c:numCache>
            </c:numRef>
          </c:val>
          <c:extLst>
            <c:ext xmlns:c16="http://schemas.microsoft.com/office/drawing/2014/chart" uri="{C3380CC4-5D6E-409C-BE32-E72D297353CC}">
              <c16:uniqueId val="{00000000-1999-4B20-B5D6-A949CEA7C964}"/>
            </c:ext>
          </c:extLst>
        </c:ser>
        <c:dLbls>
          <c:showLegendKey val="0"/>
          <c:showVal val="0"/>
          <c:showCatName val="0"/>
          <c:showSerName val="0"/>
          <c:showPercent val="0"/>
          <c:showBubbleSize val="0"/>
        </c:dLbls>
        <c:gapWidth val="50"/>
        <c:axId val="223128576"/>
        <c:axId val="220498752"/>
      </c:barChart>
      <c:catAx>
        <c:axId val="223128576"/>
        <c:scaling>
          <c:orientation val="minMax"/>
        </c:scaling>
        <c:delete val="0"/>
        <c:axPos val="l"/>
        <c:numFmt formatCode="General" sourceLinked="0"/>
        <c:majorTickMark val="none"/>
        <c:minorTickMark val="none"/>
        <c:tickLblPos val="nextTo"/>
        <c:crossAx val="220498752"/>
        <c:crosses val="autoZero"/>
        <c:auto val="1"/>
        <c:lblAlgn val="ctr"/>
        <c:lblOffset val="100"/>
        <c:noMultiLvlLbl val="0"/>
      </c:catAx>
      <c:valAx>
        <c:axId val="220498752"/>
        <c:scaling>
          <c:orientation val="minMax"/>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312857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CD7F-42BD-BF72-DC10D0046814}"/>
              </c:ext>
            </c:extLst>
          </c:dPt>
          <c:dPt>
            <c:idx val="1"/>
            <c:invertIfNegative val="0"/>
            <c:bubble3D val="0"/>
            <c:spPr>
              <a:solidFill>
                <a:srgbClr val="C00000"/>
              </a:solidFill>
            </c:spPr>
            <c:extLst>
              <c:ext xmlns:c16="http://schemas.microsoft.com/office/drawing/2014/chart" uri="{C3380CC4-5D6E-409C-BE32-E72D297353CC}">
                <c16:uniqueId val="{00000003-CD7F-42BD-BF72-DC10D0046814}"/>
              </c:ext>
            </c:extLst>
          </c:dPt>
          <c:dPt>
            <c:idx val="2"/>
            <c:invertIfNegative val="0"/>
            <c:bubble3D val="0"/>
            <c:spPr>
              <a:solidFill>
                <a:srgbClr val="C00000"/>
              </a:solidFill>
            </c:spPr>
            <c:extLst>
              <c:ext xmlns:c16="http://schemas.microsoft.com/office/drawing/2014/chart" uri="{C3380CC4-5D6E-409C-BE32-E72D297353CC}">
                <c16:uniqueId val="{00000005-CD7F-42BD-BF72-DC10D0046814}"/>
              </c:ext>
            </c:extLst>
          </c:dPt>
          <c:dPt>
            <c:idx val="3"/>
            <c:invertIfNegative val="0"/>
            <c:bubble3D val="0"/>
            <c:spPr>
              <a:solidFill>
                <a:srgbClr val="C00000"/>
              </a:solidFill>
            </c:spPr>
            <c:extLst>
              <c:ext xmlns:c16="http://schemas.microsoft.com/office/drawing/2014/chart" uri="{C3380CC4-5D6E-409C-BE32-E72D297353CC}">
                <c16:uniqueId val="{00000007-CD7F-42BD-BF72-DC10D0046814}"/>
              </c:ext>
            </c:extLst>
          </c:dPt>
          <c:dPt>
            <c:idx val="4"/>
            <c:invertIfNegative val="0"/>
            <c:bubble3D val="0"/>
            <c:spPr>
              <a:solidFill>
                <a:srgbClr val="C00000"/>
              </a:solidFill>
            </c:spPr>
            <c:extLst>
              <c:ext xmlns:c16="http://schemas.microsoft.com/office/drawing/2014/chart" uri="{C3380CC4-5D6E-409C-BE32-E72D297353CC}">
                <c16:uniqueId val="{00000009-CD7F-42BD-BF72-DC10D0046814}"/>
              </c:ext>
            </c:extLst>
          </c:dPt>
          <c:dPt>
            <c:idx val="5"/>
            <c:invertIfNegative val="0"/>
            <c:bubble3D val="0"/>
            <c:spPr>
              <a:solidFill>
                <a:schemeClr val="tx2"/>
              </a:solidFill>
            </c:spPr>
            <c:extLst>
              <c:ext xmlns:c16="http://schemas.microsoft.com/office/drawing/2014/chart" uri="{C3380CC4-5D6E-409C-BE32-E72D297353CC}">
                <c16:uniqueId val="{0000000B-CD7F-42BD-BF72-DC10D0046814}"/>
              </c:ext>
            </c:extLst>
          </c:dPt>
          <c:dPt>
            <c:idx val="6"/>
            <c:invertIfNegative val="0"/>
            <c:bubble3D val="0"/>
            <c:spPr>
              <a:solidFill>
                <a:schemeClr val="tx2"/>
              </a:solidFill>
              <a:ln>
                <a:solidFill>
                  <a:schemeClr val="tx2"/>
                </a:solidFill>
              </a:ln>
            </c:spPr>
            <c:extLst>
              <c:ext xmlns:c16="http://schemas.microsoft.com/office/drawing/2014/chart" uri="{C3380CC4-5D6E-409C-BE32-E72D297353CC}">
                <c16:uniqueId val="{0000000D-CD7F-42BD-BF72-DC10D0046814}"/>
              </c:ext>
            </c:extLst>
          </c:dPt>
          <c:dPt>
            <c:idx val="7"/>
            <c:invertIfNegative val="0"/>
            <c:bubble3D val="0"/>
            <c:spPr>
              <a:solidFill>
                <a:schemeClr val="tx2"/>
              </a:solidFill>
              <a:ln>
                <a:solidFill>
                  <a:schemeClr val="tx2"/>
                </a:solidFill>
              </a:ln>
            </c:spPr>
            <c:extLst>
              <c:ext xmlns:c16="http://schemas.microsoft.com/office/drawing/2014/chart" uri="{C3380CC4-5D6E-409C-BE32-E72D297353CC}">
                <c16:uniqueId val="{0000000F-CD7F-42BD-BF72-DC10D0046814}"/>
              </c:ext>
            </c:extLst>
          </c:dPt>
          <c:dPt>
            <c:idx val="8"/>
            <c:invertIfNegative val="0"/>
            <c:bubble3D val="0"/>
            <c:spPr>
              <a:solidFill>
                <a:schemeClr val="tx2"/>
              </a:solidFill>
              <a:ln>
                <a:solidFill>
                  <a:schemeClr val="tx2"/>
                </a:solidFill>
              </a:ln>
            </c:spPr>
            <c:extLst>
              <c:ext xmlns:c16="http://schemas.microsoft.com/office/drawing/2014/chart" uri="{C3380CC4-5D6E-409C-BE32-E72D297353CC}">
                <c16:uniqueId val="{00000010-5059-498C-A735-8018CF33DBD2}"/>
              </c:ext>
            </c:extLst>
          </c:dPt>
          <c:dPt>
            <c:idx val="9"/>
            <c:invertIfNegative val="0"/>
            <c:bubble3D val="0"/>
            <c:spPr>
              <a:solidFill>
                <a:schemeClr val="tx2"/>
              </a:solidFill>
              <a:ln>
                <a:solidFill>
                  <a:schemeClr val="tx2"/>
                </a:solidFill>
              </a:ln>
            </c:spPr>
            <c:extLst>
              <c:ext xmlns:c16="http://schemas.microsoft.com/office/drawing/2014/chart" uri="{C3380CC4-5D6E-409C-BE32-E72D297353CC}">
                <c16:uniqueId val="{00000011-5059-498C-A735-8018CF33DBD2}"/>
              </c:ext>
            </c:extLst>
          </c:dPt>
          <c:cat>
            <c:strRef>
              <c:extLst>
                <c:ext xmlns:c15="http://schemas.microsoft.com/office/drawing/2012/chart" uri="{02D57815-91ED-43cb-92C2-25804820EDAC}">
                  <c15:fullRef>
                    <c15:sqref>'Gráfico 2.12'!$B$49:$B$65</c15:sqref>
                  </c15:fullRef>
                </c:ext>
              </c:extLst>
              <c:f>'Gráfico 2.12'!$B$49:$B$64</c:f>
              <c:strCache>
                <c:ptCount val="16"/>
                <c:pt idx="0">
                  <c:v>Reino Unido</c:v>
                </c:pt>
                <c:pt idx="1">
                  <c:v>Espanha</c:v>
                </c:pt>
                <c:pt idx="2">
                  <c:v>Alemanha</c:v>
                </c:pt>
                <c:pt idx="3">
                  <c:v>Suécia</c:v>
                </c:pt>
                <c:pt idx="4">
                  <c:v>Irlanda *</c:v>
                </c:pt>
                <c:pt idx="5">
                  <c:v>Dinamarca</c:v>
                </c:pt>
                <c:pt idx="6">
                  <c:v>Holanda</c:v>
                </c:pt>
                <c:pt idx="7">
                  <c:v>Áustria</c:v>
                </c:pt>
                <c:pt idx="8">
                  <c:v>Itália *</c:v>
                </c:pt>
                <c:pt idx="9">
                  <c:v>Canadá *</c:v>
                </c:pt>
                <c:pt idx="10">
                  <c:v>Noruega</c:v>
                </c:pt>
                <c:pt idx="11">
                  <c:v>Luxemburgo</c:v>
                </c:pt>
                <c:pt idx="12">
                  <c:v>Bélgica</c:v>
                </c:pt>
                <c:pt idx="13">
                  <c:v>Suíça</c:v>
                </c:pt>
                <c:pt idx="14">
                  <c:v>EUA</c:v>
                </c:pt>
                <c:pt idx="15">
                  <c:v>França *</c:v>
                </c:pt>
              </c:strCache>
            </c:strRef>
          </c:cat>
          <c:val>
            <c:numRef>
              <c:extLst>
                <c:ext xmlns:c15="http://schemas.microsoft.com/office/drawing/2012/chart" uri="{02D57815-91ED-43cb-92C2-25804820EDAC}">
                  <c15:fullRef>
                    <c15:sqref>'Gráfico 2.12'!$C$49:$C$65</c15:sqref>
                  </c15:fullRef>
                </c:ext>
              </c:extLst>
              <c:f>'Gráfico 2.12'!$C$49:$C$64</c:f>
              <c:numCache>
                <c:formatCode>#,##0</c:formatCode>
                <c:ptCount val="16"/>
                <c:pt idx="0">
                  <c:v>-643</c:v>
                </c:pt>
                <c:pt idx="1">
                  <c:v>-520</c:v>
                </c:pt>
                <c:pt idx="2">
                  <c:v>-245</c:v>
                </c:pt>
                <c:pt idx="3">
                  <c:v>-35</c:v>
                </c:pt>
                <c:pt idx="4">
                  <c:v>1</c:v>
                </c:pt>
                <c:pt idx="5">
                  <c:v>2</c:v>
                </c:pt>
                <c:pt idx="6">
                  <c:v>5</c:v>
                </c:pt>
                <c:pt idx="7">
                  <c:v>7</c:v>
                </c:pt>
                <c:pt idx="8">
                  <c:v>8</c:v>
                </c:pt>
                <c:pt idx="9">
                  <c:v>60</c:v>
                </c:pt>
                <c:pt idx="10">
                  <c:v>63</c:v>
                </c:pt>
                <c:pt idx="11">
                  <c:v>86</c:v>
                </c:pt>
                <c:pt idx="12">
                  <c:v>113</c:v>
                </c:pt>
                <c:pt idx="13">
                  <c:v>136</c:v>
                </c:pt>
                <c:pt idx="14">
                  <c:v>341</c:v>
                </c:pt>
                <c:pt idx="15">
                  <c:v>573</c:v>
                </c:pt>
              </c:numCache>
            </c:numRef>
          </c:val>
          <c:extLst>
            <c:ext xmlns:c16="http://schemas.microsoft.com/office/drawing/2014/chart" uri="{C3380CC4-5D6E-409C-BE32-E72D297353CC}">
              <c16:uniqueId val="{00000010-CD7F-42BD-BF72-DC10D0046814}"/>
            </c:ext>
          </c:extLst>
        </c:ser>
        <c:dLbls>
          <c:showLegendKey val="0"/>
          <c:showVal val="0"/>
          <c:showCatName val="0"/>
          <c:showSerName val="0"/>
          <c:showPercent val="0"/>
          <c:showBubbleSize val="0"/>
        </c:dLbls>
        <c:gapWidth val="50"/>
        <c:axId val="222973952"/>
        <c:axId val="220501056"/>
      </c:barChart>
      <c:catAx>
        <c:axId val="222973952"/>
        <c:scaling>
          <c:orientation val="minMax"/>
        </c:scaling>
        <c:delete val="0"/>
        <c:axPos val="l"/>
        <c:numFmt formatCode="General" sourceLinked="0"/>
        <c:majorTickMark val="none"/>
        <c:minorTickMark val="none"/>
        <c:tickLblPos val="low"/>
        <c:crossAx val="220501056"/>
        <c:crosses val="autoZero"/>
        <c:auto val="1"/>
        <c:lblAlgn val="ctr"/>
        <c:lblOffset val="100"/>
        <c:noMultiLvlLbl val="0"/>
      </c:catAx>
      <c:valAx>
        <c:axId val="22050105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97395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2.13'!$B$50:$B$67</c:f>
              <c:strCache>
                <c:ptCount val="18"/>
                <c:pt idx="0">
                  <c:v>Dinamarca</c:v>
                </c:pt>
                <c:pt idx="1">
                  <c:v>Suécia</c:v>
                </c:pt>
                <c:pt idx="2">
                  <c:v>Áustria</c:v>
                </c:pt>
                <c:pt idx="3">
                  <c:v>Moçambique</c:v>
                </c:pt>
                <c:pt idx="4">
                  <c:v>Noruega</c:v>
                </c:pt>
                <c:pt idx="5">
                  <c:v>Itália</c:v>
                </c:pt>
                <c:pt idx="6">
                  <c:v>Irlanda</c:v>
                </c:pt>
                <c:pt idx="7">
                  <c:v>Macau (China)</c:v>
                </c:pt>
                <c:pt idx="8">
                  <c:v>Canadá</c:v>
                </c:pt>
                <c:pt idx="9">
                  <c:v>Holanda</c:v>
                </c:pt>
                <c:pt idx="10">
                  <c:v>EUA</c:v>
                </c:pt>
                <c:pt idx="11">
                  <c:v>Bélgica</c:v>
                </c:pt>
                <c:pt idx="12">
                  <c:v>Luxemburgo</c:v>
                </c:pt>
                <c:pt idx="13">
                  <c:v>Espanha</c:v>
                </c:pt>
                <c:pt idx="14">
                  <c:v>Alemanha</c:v>
                </c:pt>
                <c:pt idx="15">
                  <c:v>Suíça</c:v>
                </c:pt>
                <c:pt idx="16">
                  <c:v>Reino Unido</c:v>
                </c:pt>
                <c:pt idx="17">
                  <c:v>França</c:v>
                </c:pt>
              </c:strCache>
            </c:strRef>
          </c:cat>
          <c:val>
            <c:numRef>
              <c:f>'Gráfico 2.13'!$C$50:$C$67</c:f>
              <c:numCache>
                <c:formatCode>General</c:formatCode>
                <c:ptCount val="18"/>
                <c:pt idx="0">
                  <c:v>3486</c:v>
                </c:pt>
                <c:pt idx="1">
                  <c:v>3616</c:v>
                </c:pt>
                <c:pt idx="2">
                  <c:v>4454</c:v>
                </c:pt>
                <c:pt idx="3">
                  <c:v>5560</c:v>
                </c:pt>
                <c:pt idx="4">
                  <c:v>5565</c:v>
                </c:pt>
                <c:pt idx="5">
                  <c:v>6583</c:v>
                </c:pt>
                <c:pt idx="6">
                  <c:v>8310</c:v>
                </c:pt>
                <c:pt idx="7">
                  <c:v>8991</c:v>
                </c:pt>
                <c:pt idx="8">
                  <c:v>24270</c:v>
                </c:pt>
                <c:pt idx="9">
                  <c:v>28002</c:v>
                </c:pt>
                <c:pt idx="10">
                  <c:v>34793</c:v>
                </c:pt>
                <c:pt idx="11">
                  <c:v>51519</c:v>
                </c:pt>
                <c:pt idx="12">
                  <c:v>93678</c:v>
                </c:pt>
                <c:pt idx="13">
                  <c:v>98874</c:v>
                </c:pt>
                <c:pt idx="14">
                  <c:v>139435</c:v>
                </c:pt>
                <c:pt idx="15">
                  <c:v>253589</c:v>
                </c:pt>
                <c:pt idx="16">
                  <c:v>268245</c:v>
                </c:pt>
                <c:pt idx="17">
                  <c:v>535100</c:v>
                </c:pt>
              </c:numCache>
            </c:numRef>
          </c:val>
          <c:extLst>
            <c:ext xmlns:c16="http://schemas.microsoft.com/office/drawing/2014/chart" uri="{C3380CC4-5D6E-409C-BE32-E72D297353CC}">
              <c16:uniqueId val="{00000000-E942-4BC2-9C99-714995A7BF26}"/>
            </c:ext>
          </c:extLst>
        </c:ser>
        <c:dLbls>
          <c:showLegendKey val="0"/>
          <c:showVal val="0"/>
          <c:showCatName val="0"/>
          <c:showSerName val="0"/>
          <c:showPercent val="0"/>
          <c:showBubbleSize val="0"/>
        </c:dLbls>
        <c:gapWidth val="50"/>
        <c:axId val="222977024"/>
        <c:axId val="220503360"/>
      </c:barChart>
      <c:catAx>
        <c:axId val="222977024"/>
        <c:scaling>
          <c:orientation val="minMax"/>
        </c:scaling>
        <c:delete val="0"/>
        <c:axPos val="l"/>
        <c:numFmt formatCode="General" sourceLinked="0"/>
        <c:majorTickMark val="none"/>
        <c:minorTickMark val="none"/>
        <c:tickLblPos val="nextTo"/>
        <c:crossAx val="220503360"/>
        <c:crosses val="autoZero"/>
        <c:auto val="1"/>
        <c:lblAlgn val="ctr"/>
        <c:lblOffset val="100"/>
        <c:noMultiLvlLbl val="0"/>
      </c:catAx>
      <c:valAx>
        <c:axId val="220503360"/>
        <c:scaling>
          <c:orientation val="minMax"/>
        </c:scaling>
        <c:delete val="0"/>
        <c:axPos val="b"/>
        <c:majorGridlines>
          <c:spPr>
            <a:ln w="6350">
              <a:solidFill>
                <a:schemeClr val="accent1">
                  <a:lumMod val="20000"/>
                  <a:lumOff val="80000"/>
                </a:schemeClr>
              </a:solidFill>
              <a:prstDash val="sysDash"/>
            </a:ln>
          </c:spPr>
        </c:majorGridlines>
        <c:numFmt formatCode="General" sourceLinked="1"/>
        <c:majorTickMark val="out"/>
        <c:minorTickMark val="none"/>
        <c:tickLblPos val="nextTo"/>
        <c:spPr>
          <a:ln>
            <a:noFill/>
          </a:ln>
        </c:spPr>
        <c:crossAx val="2229770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FDF7-4783-A79E-429DCD6AEA7D}"/>
              </c:ext>
            </c:extLst>
          </c:dPt>
          <c:dPt>
            <c:idx val="1"/>
            <c:invertIfNegative val="0"/>
            <c:bubble3D val="0"/>
            <c:spPr>
              <a:solidFill>
                <a:srgbClr val="C00000"/>
              </a:solidFill>
            </c:spPr>
            <c:extLst>
              <c:ext xmlns:c16="http://schemas.microsoft.com/office/drawing/2014/chart" uri="{C3380CC4-5D6E-409C-BE32-E72D297353CC}">
                <c16:uniqueId val="{00000003-FDF7-4783-A79E-429DCD6AEA7D}"/>
              </c:ext>
            </c:extLst>
          </c:dPt>
          <c:dPt>
            <c:idx val="2"/>
            <c:invertIfNegative val="0"/>
            <c:bubble3D val="0"/>
            <c:spPr>
              <a:solidFill>
                <a:srgbClr val="C00000"/>
              </a:solidFill>
            </c:spPr>
            <c:extLst>
              <c:ext xmlns:c16="http://schemas.microsoft.com/office/drawing/2014/chart" uri="{C3380CC4-5D6E-409C-BE32-E72D297353CC}">
                <c16:uniqueId val="{00000005-FDF7-4783-A79E-429DCD6AEA7D}"/>
              </c:ext>
            </c:extLst>
          </c:dPt>
          <c:dPt>
            <c:idx val="3"/>
            <c:invertIfNegative val="0"/>
            <c:bubble3D val="0"/>
            <c:spPr>
              <a:solidFill>
                <a:srgbClr val="C00000"/>
              </a:solidFill>
              <a:ln>
                <a:solidFill>
                  <a:schemeClr val="tx2"/>
                </a:solidFill>
              </a:ln>
            </c:spPr>
            <c:extLst>
              <c:ext xmlns:c16="http://schemas.microsoft.com/office/drawing/2014/chart" uri="{C3380CC4-5D6E-409C-BE32-E72D297353CC}">
                <c16:uniqueId val="{00000007-FDF7-4783-A79E-429DCD6AEA7D}"/>
              </c:ext>
            </c:extLst>
          </c:dPt>
          <c:dPt>
            <c:idx val="4"/>
            <c:invertIfNegative val="0"/>
            <c:bubble3D val="0"/>
            <c:extLst>
              <c:ext xmlns:c16="http://schemas.microsoft.com/office/drawing/2014/chart" uri="{C3380CC4-5D6E-409C-BE32-E72D297353CC}">
                <c16:uniqueId val="{00000009-FDF7-4783-A79E-429DCD6AEA7D}"/>
              </c:ext>
            </c:extLst>
          </c:dPt>
          <c:dPt>
            <c:idx val="5"/>
            <c:invertIfNegative val="0"/>
            <c:bubble3D val="0"/>
            <c:extLst>
              <c:ext xmlns:c16="http://schemas.microsoft.com/office/drawing/2014/chart" uri="{C3380CC4-5D6E-409C-BE32-E72D297353CC}">
                <c16:uniqueId val="{0000000B-FDF7-4783-A79E-429DCD6AEA7D}"/>
              </c:ext>
            </c:extLst>
          </c:dPt>
          <c:dPt>
            <c:idx val="6"/>
            <c:invertIfNegative val="0"/>
            <c:bubble3D val="0"/>
            <c:extLst>
              <c:ext xmlns:c16="http://schemas.microsoft.com/office/drawing/2014/chart" uri="{C3380CC4-5D6E-409C-BE32-E72D297353CC}">
                <c16:uniqueId val="{0000000D-FDF7-4783-A79E-429DCD6AEA7D}"/>
              </c:ext>
            </c:extLst>
          </c:dPt>
          <c:dPt>
            <c:idx val="7"/>
            <c:invertIfNegative val="0"/>
            <c:bubble3D val="0"/>
            <c:extLst>
              <c:ext xmlns:c16="http://schemas.microsoft.com/office/drawing/2014/chart" uri="{C3380CC4-5D6E-409C-BE32-E72D297353CC}">
                <c16:uniqueId val="{0000000F-FDF7-4783-A79E-429DCD6AEA7D}"/>
              </c:ext>
            </c:extLst>
          </c:dPt>
          <c:cat>
            <c:strRef>
              <c:extLst>
                <c:ext xmlns:c15="http://schemas.microsoft.com/office/drawing/2012/chart" uri="{02D57815-91ED-43cb-92C2-25804820EDAC}">
                  <c15:fullRef>
                    <c15:sqref>'Gráfico 2.14'!$B$49:$B$66</c15:sqref>
                  </c15:fullRef>
                </c:ext>
              </c:extLst>
              <c:f>'Gráfico 2.14'!$B$49:$B$60</c:f>
              <c:strCache>
                <c:ptCount val="12"/>
                <c:pt idx="0">
                  <c:v>França</c:v>
                </c:pt>
                <c:pt idx="1">
                  <c:v>Suíça</c:v>
                </c:pt>
                <c:pt idx="2">
                  <c:v>Luxemburgo</c:v>
                </c:pt>
                <c:pt idx="3">
                  <c:v>Itália *</c:v>
                </c:pt>
                <c:pt idx="4">
                  <c:v>Áustria</c:v>
                </c:pt>
                <c:pt idx="5">
                  <c:v>Noruega</c:v>
                </c:pt>
                <c:pt idx="6">
                  <c:v>Suécia</c:v>
                </c:pt>
                <c:pt idx="7">
                  <c:v>Dinamarca</c:v>
                </c:pt>
                <c:pt idx="8">
                  <c:v>Alemanha</c:v>
                </c:pt>
                <c:pt idx="9">
                  <c:v>Bélgica</c:v>
                </c:pt>
                <c:pt idx="10">
                  <c:v>Espanha</c:v>
                </c:pt>
                <c:pt idx="11">
                  <c:v>Holanda</c:v>
                </c:pt>
              </c:strCache>
            </c:strRef>
          </c:cat>
          <c:val>
            <c:numRef>
              <c:extLst>
                <c:ext xmlns:c15="http://schemas.microsoft.com/office/drawing/2012/chart" uri="{02D57815-91ED-43cb-92C2-25804820EDAC}">
                  <c15:fullRef>
                    <c15:sqref>'Gráfico 2.14'!$C$49:$C$66</c15:sqref>
                  </c15:fullRef>
                </c:ext>
              </c:extLst>
              <c:f>'Gráfico 2.14'!$C$49:$C$60</c:f>
              <c:numCache>
                <c:formatCode>0.0</c:formatCode>
                <c:ptCount val="12"/>
                <c:pt idx="0" formatCode="#,##0">
                  <c:v>-10900</c:v>
                </c:pt>
                <c:pt idx="1">
                  <c:v>-1647</c:v>
                </c:pt>
                <c:pt idx="2" formatCode="#,##0">
                  <c:v>-657</c:v>
                </c:pt>
                <c:pt idx="3" formatCode="#,##0">
                  <c:v>-264</c:v>
                </c:pt>
                <c:pt idx="4" formatCode="#,##0">
                  <c:v>282</c:v>
                </c:pt>
                <c:pt idx="5" formatCode="#,##0">
                  <c:v>316</c:v>
                </c:pt>
                <c:pt idx="6" formatCode="#,##0">
                  <c:v>341</c:v>
                </c:pt>
                <c:pt idx="7" formatCode="#,##0">
                  <c:v>417</c:v>
                </c:pt>
                <c:pt idx="8" formatCode="#,##0">
                  <c:v>705</c:v>
                </c:pt>
                <c:pt idx="9" formatCode="#,##0">
                  <c:v>1658</c:v>
                </c:pt>
                <c:pt idx="10" formatCode="#,##0">
                  <c:v>1687</c:v>
                </c:pt>
                <c:pt idx="11" formatCode="#,##0">
                  <c:v>2601</c:v>
                </c:pt>
              </c:numCache>
            </c:numRef>
          </c:val>
          <c:extLst>
            <c:ext xmlns:c16="http://schemas.microsoft.com/office/drawing/2014/chart" uri="{C3380CC4-5D6E-409C-BE32-E72D297353CC}">
              <c16:uniqueId val="{00000010-FDF7-4783-A79E-429DCD6AEA7D}"/>
            </c:ext>
          </c:extLst>
        </c:ser>
        <c:dLbls>
          <c:showLegendKey val="0"/>
          <c:showVal val="0"/>
          <c:showCatName val="0"/>
          <c:showSerName val="0"/>
          <c:showPercent val="0"/>
          <c:showBubbleSize val="0"/>
        </c:dLbls>
        <c:gapWidth val="50"/>
        <c:axId val="222691328"/>
        <c:axId val="222873280"/>
      </c:barChart>
      <c:catAx>
        <c:axId val="222691328"/>
        <c:scaling>
          <c:orientation val="minMax"/>
        </c:scaling>
        <c:delete val="0"/>
        <c:axPos val="l"/>
        <c:numFmt formatCode="General" sourceLinked="0"/>
        <c:majorTickMark val="none"/>
        <c:minorTickMark val="none"/>
        <c:tickLblPos val="low"/>
        <c:crossAx val="222873280"/>
        <c:crosses val="autoZero"/>
        <c:auto val="1"/>
        <c:lblAlgn val="ctr"/>
        <c:lblOffset val="100"/>
        <c:noMultiLvlLbl val="0"/>
      </c:catAx>
      <c:valAx>
        <c:axId val="222873280"/>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69132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2.15'!$B$50:$B$72</c:f>
              <c:strCache>
                <c:ptCount val="23"/>
                <c:pt idx="0">
                  <c:v>Noruega</c:v>
                </c:pt>
                <c:pt idx="1">
                  <c:v>Dinamarca</c:v>
                </c:pt>
                <c:pt idx="2">
                  <c:v>Suécia</c:v>
                </c:pt>
                <c:pt idx="3">
                  <c:v>Áustria</c:v>
                </c:pt>
                <c:pt idx="4">
                  <c:v>Itália</c:v>
                </c:pt>
                <c:pt idx="5">
                  <c:v>Irlanda</c:v>
                </c:pt>
                <c:pt idx="6">
                  <c:v>Cabo Verde</c:v>
                </c:pt>
                <c:pt idx="7">
                  <c:v>Holanda</c:v>
                </c:pt>
                <c:pt idx="8">
                  <c:v>Austrália</c:v>
                </c:pt>
                <c:pt idx="9">
                  <c:v>Moçambique</c:v>
                </c:pt>
                <c:pt idx="10">
                  <c:v>Bélgica</c:v>
                </c:pt>
                <c:pt idx="11">
                  <c:v>Angola</c:v>
                </c:pt>
                <c:pt idx="12">
                  <c:v>Espanha</c:v>
                </c:pt>
                <c:pt idx="13">
                  <c:v>Macau (China)</c:v>
                </c:pt>
                <c:pt idx="14">
                  <c:v>Luxemburgo</c:v>
                </c:pt>
                <c:pt idx="15">
                  <c:v>Canadá</c:v>
                </c:pt>
                <c:pt idx="16">
                  <c:v>Venezuela</c:v>
                </c:pt>
                <c:pt idx="17">
                  <c:v>Alemanha</c:v>
                </c:pt>
                <c:pt idx="18">
                  <c:v>EUA</c:v>
                </c:pt>
                <c:pt idx="19">
                  <c:v>Reino Unido</c:v>
                </c:pt>
                <c:pt idx="20">
                  <c:v>Suíça</c:v>
                </c:pt>
                <c:pt idx="21">
                  <c:v>Brasil</c:v>
                </c:pt>
                <c:pt idx="22">
                  <c:v>França</c:v>
                </c:pt>
              </c:strCache>
            </c:strRef>
          </c:cat>
          <c:val>
            <c:numRef>
              <c:f>'Gráfico 2.15'!$C$50:$C$72</c:f>
              <c:numCache>
                <c:formatCode>#,##0</c:formatCode>
                <c:ptCount val="23"/>
                <c:pt idx="0">
                  <c:v>2032</c:v>
                </c:pt>
                <c:pt idx="1">
                  <c:v>3943</c:v>
                </c:pt>
                <c:pt idx="2">
                  <c:v>4953</c:v>
                </c:pt>
                <c:pt idx="3">
                  <c:v>5670</c:v>
                </c:pt>
                <c:pt idx="4">
                  <c:v>6299</c:v>
                </c:pt>
                <c:pt idx="5">
                  <c:v>10516</c:v>
                </c:pt>
                <c:pt idx="6">
                  <c:v>19076</c:v>
                </c:pt>
                <c:pt idx="7">
                  <c:v>35779</c:v>
                </c:pt>
                <c:pt idx="8">
                  <c:v>39780</c:v>
                </c:pt>
                <c:pt idx="9">
                  <c:v>41344</c:v>
                </c:pt>
                <c:pt idx="10">
                  <c:v>74807</c:v>
                </c:pt>
                <c:pt idx="11">
                  <c:v>111718</c:v>
                </c:pt>
                <c:pt idx="12">
                  <c:v>121617</c:v>
                </c:pt>
                <c:pt idx="13">
                  <c:v>122157</c:v>
                </c:pt>
                <c:pt idx="14">
                  <c:v>136918</c:v>
                </c:pt>
                <c:pt idx="15">
                  <c:v>166651</c:v>
                </c:pt>
                <c:pt idx="16">
                  <c:v>181785</c:v>
                </c:pt>
                <c:pt idx="17">
                  <c:v>229033</c:v>
                </c:pt>
                <c:pt idx="18">
                  <c:v>238824</c:v>
                </c:pt>
                <c:pt idx="19">
                  <c:v>370603</c:v>
                </c:pt>
                <c:pt idx="20">
                  <c:v>452806</c:v>
                </c:pt>
                <c:pt idx="21">
                  <c:v>661721</c:v>
                </c:pt>
                <c:pt idx="22">
                  <c:v>1368914</c:v>
                </c:pt>
              </c:numCache>
            </c:numRef>
          </c:val>
          <c:extLst>
            <c:ext xmlns:c16="http://schemas.microsoft.com/office/drawing/2014/chart" uri="{C3380CC4-5D6E-409C-BE32-E72D297353CC}">
              <c16:uniqueId val="{00000000-0957-4C03-B9DF-CE9B3A0BBF24}"/>
            </c:ext>
          </c:extLst>
        </c:ser>
        <c:dLbls>
          <c:showLegendKey val="0"/>
          <c:showVal val="0"/>
          <c:showCatName val="0"/>
          <c:showSerName val="0"/>
          <c:showPercent val="0"/>
          <c:showBubbleSize val="0"/>
        </c:dLbls>
        <c:gapWidth val="40"/>
        <c:axId val="221376512"/>
        <c:axId val="222876160"/>
      </c:barChart>
      <c:catAx>
        <c:axId val="221376512"/>
        <c:scaling>
          <c:orientation val="minMax"/>
        </c:scaling>
        <c:delete val="0"/>
        <c:axPos val="l"/>
        <c:numFmt formatCode="General" sourceLinked="0"/>
        <c:majorTickMark val="none"/>
        <c:minorTickMark val="none"/>
        <c:tickLblPos val="nextTo"/>
        <c:crossAx val="222876160"/>
        <c:crosses val="autoZero"/>
        <c:auto val="1"/>
        <c:lblAlgn val="ctr"/>
        <c:lblOffset val="100"/>
        <c:noMultiLvlLbl val="0"/>
      </c:catAx>
      <c:valAx>
        <c:axId val="222876160"/>
        <c:scaling>
          <c:orientation val="minMax"/>
          <c:min val="0"/>
        </c:scaling>
        <c:delete val="0"/>
        <c:axPos val="b"/>
        <c:majorGridlines>
          <c:spPr>
            <a:ln w="6350">
              <a:solidFill>
                <a:schemeClr val="accent1">
                  <a:lumMod val="20000"/>
                  <a:lumOff val="80000"/>
                </a:schemeClr>
              </a:solidFill>
              <a:prstDash val="sysDash"/>
            </a:ln>
          </c:spPr>
        </c:majorGridlines>
        <c:numFmt formatCode="#,##0" sourceLinked="1"/>
        <c:majorTickMark val="out"/>
        <c:minorTickMark val="none"/>
        <c:tickLblPos val="nextTo"/>
        <c:spPr>
          <a:ln>
            <a:noFill/>
          </a:ln>
        </c:spPr>
        <c:crossAx val="2213765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2.2'!$B$50:$B$68</c:f>
              <c:strCache>
                <c:ptCount val="19"/>
                <c:pt idx="0">
                  <c:v>EUA</c:v>
                </c:pt>
                <c:pt idx="1">
                  <c:v>Austrália</c:v>
                </c:pt>
                <c:pt idx="2">
                  <c:v>Itália</c:v>
                </c:pt>
                <c:pt idx="3">
                  <c:v>Venezuela</c:v>
                </c:pt>
                <c:pt idx="4">
                  <c:v>Canadá</c:v>
                </c:pt>
                <c:pt idx="5">
                  <c:v>Alemanha</c:v>
                </c:pt>
                <c:pt idx="6">
                  <c:v>Áustria</c:v>
                </c:pt>
                <c:pt idx="7">
                  <c:v>Suécia</c:v>
                </c:pt>
                <c:pt idx="8">
                  <c:v>Irlanda</c:v>
                </c:pt>
                <c:pt idx="9">
                  <c:v>Noruega</c:v>
                </c:pt>
                <c:pt idx="10">
                  <c:v>Espanha</c:v>
                </c:pt>
                <c:pt idx="11">
                  <c:v>Holanda</c:v>
                </c:pt>
                <c:pt idx="12">
                  <c:v>Dinamarca</c:v>
                </c:pt>
                <c:pt idx="13">
                  <c:v>Brasil</c:v>
                </c:pt>
                <c:pt idx="14">
                  <c:v>França</c:v>
                </c:pt>
                <c:pt idx="15">
                  <c:v>Bélgica</c:v>
                </c:pt>
                <c:pt idx="16">
                  <c:v>Macau (China)</c:v>
                </c:pt>
                <c:pt idx="17">
                  <c:v>Suíça</c:v>
                </c:pt>
                <c:pt idx="18">
                  <c:v>Luxemburgo</c:v>
                </c:pt>
              </c:strCache>
            </c:strRef>
          </c:cat>
          <c:val>
            <c:numRef>
              <c:f>'Gráfico 2.2'!$C$50:$C$68</c:f>
              <c:numCache>
                <c:formatCode>0.0</c:formatCode>
                <c:ptCount val="19"/>
                <c:pt idx="0">
                  <c:v>7.3255828797396561E-2</c:v>
                </c:pt>
                <c:pt idx="1">
                  <c:v>7.484840027402126E-2</c:v>
                </c:pt>
                <c:pt idx="2">
                  <c:v>0.16930199832896728</c:v>
                </c:pt>
                <c:pt idx="3">
                  <c:v>0.18504412189259789</c:v>
                </c:pt>
                <c:pt idx="4">
                  <c:v>0.19995886560478987</c:v>
                </c:pt>
                <c:pt idx="5">
                  <c:v>0.28089089979743675</c:v>
                </c:pt>
                <c:pt idx="6">
                  <c:v>0.32363510852130833</c:v>
                </c:pt>
                <c:pt idx="7">
                  <c:v>0.53399195595298521</c:v>
                </c:pt>
                <c:pt idx="8">
                  <c:v>0.55405264800749143</c:v>
                </c:pt>
                <c:pt idx="9">
                  <c:v>0.94137989001224753</c:v>
                </c:pt>
                <c:pt idx="10">
                  <c:v>0.9</c:v>
                </c:pt>
                <c:pt idx="11">
                  <c:v>1.1988194286500125</c:v>
                </c:pt>
                <c:pt idx="12">
                  <c:v>1.5368044306105659</c:v>
                </c:pt>
                <c:pt idx="13">
                  <c:v>2.242528231116077</c:v>
                </c:pt>
                <c:pt idx="14">
                  <c:v>2.4</c:v>
                </c:pt>
                <c:pt idx="15">
                  <c:v>2.8834997467030545</c:v>
                </c:pt>
                <c:pt idx="16">
                  <c:v>3.5906642728904847</c:v>
                </c:pt>
                <c:pt idx="17">
                  <c:v>5.8844754665641359</c:v>
                </c:pt>
                <c:pt idx="18">
                  <c:v>11.55791683899087</c:v>
                </c:pt>
              </c:numCache>
            </c:numRef>
          </c:val>
          <c:extLst>
            <c:ext xmlns:c16="http://schemas.microsoft.com/office/drawing/2014/chart" uri="{C3380CC4-5D6E-409C-BE32-E72D297353CC}">
              <c16:uniqueId val="{00000000-BD39-467A-9AF9-67CCB9E00E9F}"/>
            </c:ext>
          </c:extLst>
        </c:ser>
        <c:dLbls>
          <c:showLegendKey val="0"/>
          <c:showVal val="0"/>
          <c:showCatName val="0"/>
          <c:showSerName val="0"/>
          <c:showPercent val="0"/>
          <c:showBubbleSize val="0"/>
        </c:dLbls>
        <c:gapWidth val="50"/>
        <c:axId val="222279168"/>
        <c:axId val="220436672"/>
      </c:barChart>
      <c:catAx>
        <c:axId val="222279168"/>
        <c:scaling>
          <c:orientation val="minMax"/>
        </c:scaling>
        <c:delete val="0"/>
        <c:axPos val="l"/>
        <c:numFmt formatCode="General" sourceLinked="0"/>
        <c:majorTickMark val="none"/>
        <c:minorTickMark val="none"/>
        <c:tickLblPos val="nextTo"/>
        <c:crossAx val="220436672"/>
        <c:crosses val="autoZero"/>
        <c:auto val="1"/>
        <c:lblAlgn val="ctr"/>
        <c:lblOffset val="100"/>
        <c:noMultiLvlLbl val="0"/>
      </c:catAx>
      <c:valAx>
        <c:axId val="220436672"/>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27916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tx>
            <c:strRef>
              <c:f>'Gráfico 2.3'!$C$49</c:f>
              <c:strCache>
                <c:ptCount val="1"/>
              </c:strCache>
            </c:strRef>
          </c:tx>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882D-4EB2-AE9F-605E568A4FE9}"/>
              </c:ext>
            </c:extLst>
          </c:dPt>
          <c:dPt>
            <c:idx val="1"/>
            <c:invertIfNegative val="0"/>
            <c:bubble3D val="0"/>
            <c:spPr>
              <a:solidFill>
                <a:srgbClr val="C00000"/>
              </a:solidFill>
            </c:spPr>
            <c:extLst>
              <c:ext xmlns:c16="http://schemas.microsoft.com/office/drawing/2014/chart" uri="{C3380CC4-5D6E-409C-BE32-E72D297353CC}">
                <c16:uniqueId val="{00000003-882D-4EB2-AE9F-605E568A4FE9}"/>
              </c:ext>
            </c:extLst>
          </c:dPt>
          <c:dPt>
            <c:idx val="2"/>
            <c:invertIfNegative val="0"/>
            <c:bubble3D val="0"/>
            <c:spPr>
              <a:solidFill>
                <a:srgbClr val="C00000"/>
              </a:solidFill>
            </c:spPr>
            <c:extLst>
              <c:ext xmlns:c16="http://schemas.microsoft.com/office/drawing/2014/chart" uri="{C3380CC4-5D6E-409C-BE32-E72D297353CC}">
                <c16:uniqueId val="{00000005-882D-4EB2-AE9F-605E568A4FE9}"/>
              </c:ext>
            </c:extLst>
          </c:dPt>
          <c:dPt>
            <c:idx val="3"/>
            <c:invertIfNegative val="0"/>
            <c:bubble3D val="0"/>
            <c:spPr>
              <a:solidFill>
                <a:srgbClr val="C00000"/>
              </a:solidFill>
            </c:spPr>
            <c:extLst>
              <c:ext xmlns:c16="http://schemas.microsoft.com/office/drawing/2014/chart" uri="{C3380CC4-5D6E-409C-BE32-E72D297353CC}">
                <c16:uniqueId val="{00000007-882D-4EB2-AE9F-605E568A4FE9}"/>
              </c:ext>
            </c:extLst>
          </c:dPt>
          <c:dPt>
            <c:idx val="4"/>
            <c:invertIfNegative val="0"/>
            <c:bubble3D val="0"/>
            <c:spPr>
              <a:solidFill>
                <a:schemeClr val="tx2"/>
              </a:solidFill>
            </c:spPr>
            <c:extLst>
              <c:ext xmlns:c16="http://schemas.microsoft.com/office/drawing/2014/chart" uri="{C3380CC4-5D6E-409C-BE32-E72D297353CC}">
                <c16:uniqueId val="{00000009-882D-4EB2-AE9F-605E568A4FE9}"/>
              </c:ext>
            </c:extLst>
          </c:dPt>
          <c:dPt>
            <c:idx val="5"/>
            <c:invertIfNegative val="0"/>
            <c:bubble3D val="0"/>
            <c:spPr>
              <a:solidFill>
                <a:schemeClr val="tx2"/>
              </a:solidFill>
            </c:spPr>
            <c:extLst>
              <c:ext xmlns:c16="http://schemas.microsoft.com/office/drawing/2014/chart" uri="{C3380CC4-5D6E-409C-BE32-E72D297353CC}">
                <c16:uniqueId val="{0000000B-882D-4EB2-AE9F-605E568A4FE9}"/>
              </c:ext>
            </c:extLst>
          </c:dPt>
          <c:dPt>
            <c:idx val="6"/>
            <c:invertIfNegative val="0"/>
            <c:bubble3D val="0"/>
            <c:spPr>
              <a:solidFill>
                <a:schemeClr val="tx2"/>
              </a:solidFill>
              <a:ln>
                <a:solidFill>
                  <a:schemeClr val="tx2"/>
                </a:solidFill>
              </a:ln>
            </c:spPr>
            <c:extLst>
              <c:ext xmlns:c16="http://schemas.microsoft.com/office/drawing/2014/chart" uri="{C3380CC4-5D6E-409C-BE32-E72D297353CC}">
                <c16:uniqueId val="{0000000D-882D-4EB2-AE9F-605E568A4FE9}"/>
              </c:ext>
            </c:extLst>
          </c:dPt>
          <c:dPt>
            <c:idx val="7"/>
            <c:invertIfNegative val="0"/>
            <c:bubble3D val="0"/>
            <c:spPr>
              <a:solidFill>
                <a:schemeClr val="tx2"/>
              </a:solidFill>
              <a:ln>
                <a:solidFill>
                  <a:schemeClr val="tx2"/>
                </a:solidFill>
              </a:ln>
            </c:spPr>
            <c:extLst>
              <c:ext xmlns:c16="http://schemas.microsoft.com/office/drawing/2014/chart" uri="{C3380CC4-5D6E-409C-BE32-E72D297353CC}">
                <c16:uniqueId val="{0000000F-882D-4EB2-AE9F-605E568A4FE9}"/>
              </c:ext>
            </c:extLst>
          </c:dPt>
          <c:dPt>
            <c:idx val="8"/>
            <c:invertIfNegative val="0"/>
            <c:bubble3D val="0"/>
            <c:spPr>
              <a:solidFill>
                <a:schemeClr val="tx2"/>
              </a:solidFill>
              <a:ln>
                <a:solidFill>
                  <a:schemeClr val="tx2"/>
                </a:solidFill>
              </a:ln>
            </c:spPr>
            <c:extLst>
              <c:ext xmlns:c16="http://schemas.microsoft.com/office/drawing/2014/chart" uri="{C3380CC4-5D6E-409C-BE32-E72D297353CC}">
                <c16:uniqueId val="{00000010-6F72-4CC8-9C66-1017F7A94FBF}"/>
              </c:ext>
            </c:extLst>
          </c:dPt>
          <c:dPt>
            <c:idx val="9"/>
            <c:invertIfNegative val="0"/>
            <c:bubble3D val="0"/>
            <c:spPr>
              <a:solidFill>
                <a:schemeClr val="tx2"/>
              </a:solidFill>
              <a:ln>
                <a:solidFill>
                  <a:schemeClr val="tx2"/>
                </a:solidFill>
              </a:ln>
            </c:spPr>
            <c:extLst>
              <c:ext xmlns:c16="http://schemas.microsoft.com/office/drawing/2014/chart" uri="{C3380CC4-5D6E-409C-BE32-E72D297353CC}">
                <c16:uniqueId val="{00000011-6F72-4CC8-9C66-1017F7A94FBF}"/>
              </c:ext>
            </c:extLst>
          </c:dPt>
          <c:dPt>
            <c:idx val="10"/>
            <c:invertIfNegative val="0"/>
            <c:bubble3D val="0"/>
            <c:spPr>
              <a:solidFill>
                <a:schemeClr val="tx2"/>
              </a:solidFill>
              <a:ln>
                <a:solidFill>
                  <a:schemeClr val="tx2"/>
                </a:solidFill>
              </a:ln>
            </c:spPr>
            <c:extLst>
              <c:ext xmlns:c16="http://schemas.microsoft.com/office/drawing/2014/chart" uri="{C3380CC4-5D6E-409C-BE32-E72D297353CC}">
                <c16:uniqueId val="{00000012-6F72-4CC8-9C66-1017F7A94FBF}"/>
              </c:ext>
            </c:extLst>
          </c:dPt>
          <c:dPt>
            <c:idx val="11"/>
            <c:invertIfNegative val="0"/>
            <c:bubble3D val="0"/>
            <c:spPr>
              <a:solidFill>
                <a:schemeClr val="tx2"/>
              </a:solidFill>
              <a:ln>
                <a:solidFill>
                  <a:schemeClr val="tx2"/>
                </a:solidFill>
              </a:ln>
            </c:spPr>
            <c:extLst>
              <c:ext xmlns:c16="http://schemas.microsoft.com/office/drawing/2014/chart" uri="{C3380CC4-5D6E-409C-BE32-E72D297353CC}">
                <c16:uniqueId val="{00000017-2B18-4EBC-A280-25F227EC23F3}"/>
              </c:ext>
            </c:extLst>
          </c:dPt>
          <c:dPt>
            <c:idx val="12"/>
            <c:invertIfNegative val="0"/>
            <c:bubble3D val="0"/>
            <c:spPr>
              <a:solidFill>
                <a:schemeClr val="tx2"/>
              </a:solidFill>
              <a:ln>
                <a:solidFill>
                  <a:schemeClr val="tx2"/>
                </a:solidFill>
              </a:ln>
            </c:spPr>
            <c:extLst>
              <c:ext xmlns:c16="http://schemas.microsoft.com/office/drawing/2014/chart" uri="{C3380CC4-5D6E-409C-BE32-E72D297353CC}">
                <c16:uniqueId val="{00000018-2B18-4EBC-A280-25F227EC23F3}"/>
              </c:ext>
            </c:extLst>
          </c:dPt>
          <c:dPt>
            <c:idx val="13"/>
            <c:invertIfNegative val="0"/>
            <c:bubble3D val="0"/>
            <c:spPr>
              <a:solidFill>
                <a:schemeClr val="tx2"/>
              </a:solidFill>
              <a:ln>
                <a:solidFill>
                  <a:schemeClr val="tx2"/>
                </a:solidFill>
              </a:ln>
            </c:spPr>
            <c:extLst>
              <c:ext xmlns:c16="http://schemas.microsoft.com/office/drawing/2014/chart" uri="{C3380CC4-5D6E-409C-BE32-E72D297353CC}">
                <c16:uniqueId val="{00000019-2B18-4EBC-A280-25F227EC23F3}"/>
              </c:ext>
            </c:extLst>
          </c:dPt>
          <c:dPt>
            <c:idx val="14"/>
            <c:invertIfNegative val="0"/>
            <c:bubble3D val="0"/>
            <c:spPr>
              <a:solidFill>
                <a:schemeClr val="tx2"/>
              </a:solidFill>
              <a:ln>
                <a:solidFill>
                  <a:schemeClr val="tx2"/>
                </a:solidFill>
              </a:ln>
            </c:spPr>
            <c:extLst>
              <c:ext xmlns:c16="http://schemas.microsoft.com/office/drawing/2014/chart" uri="{C3380CC4-5D6E-409C-BE32-E72D297353CC}">
                <c16:uniqueId val="{0000001A-2B18-4EBC-A280-25F227EC23F3}"/>
              </c:ext>
            </c:extLst>
          </c:dPt>
          <c:cat>
            <c:strRef>
              <c:f>'Gráfico 2.3'!$B$50:$B$68</c:f>
              <c:strCache>
                <c:ptCount val="19"/>
                <c:pt idx="0">
                  <c:v>Reino Unido</c:v>
                </c:pt>
                <c:pt idx="1">
                  <c:v>Luxemburgo</c:v>
                </c:pt>
                <c:pt idx="2">
                  <c:v>Canadá</c:v>
                </c:pt>
                <c:pt idx="3">
                  <c:v>EUA</c:v>
                </c:pt>
                <c:pt idx="4">
                  <c:v>Macau (China)</c:v>
                </c:pt>
                <c:pt idx="5">
                  <c:v>Angola *</c:v>
                </c:pt>
                <c:pt idx="6">
                  <c:v>Espanha</c:v>
                </c:pt>
                <c:pt idx="7">
                  <c:v>Austrália</c:v>
                </c:pt>
                <c:pt idx="8">
                  <c:v>Brasil</c:v>
                </c:pt>
                <c:pt idx="9">
                  <c:v>Áustria</c:v>
                </c:pt>
                <c:pt idx="10">
                  <c:v>Itália</c:v>
                </c:pt>
                <c:pt idx="11">
                  <c:v>Suécia</c:v>
                </c:pt>
                <c:pt idx="12">
                  <c:v>Dinamarca</c:v>
                </c:pt>
                <c:pt idx="13">
                  <c:v>Noruega</c:v>
                </c:pt>
                <c:pt idx="14">
                  <c:v>Alemanha</c:v>
                </c:pt>
                <c:pt idx="15">
                  <c:v>Bélgica *</c:v>
                </c:pt>
                <c:pt idx="16">
                  <c:v>Holanda</c:v>
                </c:pt>
                <c:pt idx="17">
                  <c:v>Suíça</c:v>
                </c:pt>
                <c:pt idx="18">
                  <c:v>França</c:v>
                </c:pt>
              </c:strCache>
            </c:strRef>
          </c:cat>
          <c:val>
            <c:numRef>
              <c:f>'Gráfico 2.3'!$C$50:$C$68</c:f>
              <c:numCache>
                <c:formatCode>#,##0</c:formatCode>
                <c:ptCount val="19"/>
                <c:pt idx="0">
                  <c:v>-5610</c:v>
                </c:pt>
                <c:pt idx="1">
                  <c:v>-252</c:v>
                </c:pt>
                <c:pt idx="2">
                  <c:v>-15</c:v>
                </c:pt>
                <c:pt idx="3">
                  <c:v>-4</c:v>
                </c:pt>
                <c:pt idx="4">
                  <c:v>2</c:v>
                </c:pt>
                <c:pt idx="5">
                  <c:v>4</c:v>
                </c:pt>
                <c:pt idx="6">
                  <c:v>8</c:v>
                </c:pt>
                <c:pt idx="7">
                  <c:v>39</c:v>
                </c:pt>
                <c:pt idx="8">
                  <c:v>101</c:v>
                </c:pt>
                <c:pt idx="9">
                  <c:v>128</c:v>
                </c:pt>
                <c:pt idx="10">
                  <c:v>131</c:v>
                </c:pt>
                <c:pt idx="11">
                  <c:v>139</c:v>
                </c:pt>
                <c:pt idx="12">
                  <c:v>203</c:v>
                </c:pt>
                <c:pt idx="13">
                  <c:v>208</c:v>
                </c:pt>
                <c:pt idx="14">
                  <c:v>425</c:v>
                </c:pt>
                <c:pt idx="15">
                  <c:v>622</c:v>
                </c:pt>
                <c:pt idx="16">
                  <c:v>1127</c:v>
                </c:pt>
                <c:pt idx="17">
                  <c:v>2273</c:v>
                </c:pt>
                <c:pt idx="18">
                  <c:v>2553</c:v>
                </c:pt>
              </c:numCache>
            </c:numRef>
          </c:val>
          <c:extLst>
            <c:ext xmlns:c16="http://schemas.microsoft.com/office/drawing/2014/chart" uri="{C3380CC4-5D6E-409C-BE32-E72D297353CC}">
              <c16:uniqueId val="{00000000-BD39-467A-9AF9-67CCB9E00E9F}"/>
            </c:ext>
          </c:extLst>
        </c:ser>
        <c:dLbls>
          <c:showLegendKey val="0"/>
          <c:showVal val="0"/>
          <c:showCatName val="0"/>
          <c:showSerName val="0"/>
          <c:showPercent val="0"/>
          <c:showBubbleSize val="0"/>
        </c:dLbls>
        <c:gapWidth val="50"/>
        <c:axId val="221530112"/>
        <c:axId val="222126656"/>
      </c:barChart>
      <c:catAx>
        <c:axId val="221530112"/>
        <c:scaling>
          <c:orientation val="minMax"/>
        </c:scaling>
        <c:delete val="0"/>
        <c:axPos val="l"/>
        <c:numFmt formatCode="General" sourceLinked="0"/>
        <c:majorTickMark val="none"/>
        <c:minorTickMark val="none"/>
        <c:tickLblPos val="low"/>
        <c:crossAx val="222126656"/>
        <c:crosses val="autoZero"/>
        <c:auto val="1"/>
        <c:lblAlgn val="ctr"/>
        <c:lblOffset val="100"/>
        <c:noMultiLvlLbl val="0"/>
      </c:catAx>
      <c:valAx>
        <c:axId val="22212665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15301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extLst>
                <c:ext xmlns:c15="http://schemas.microsoft.com/office/drawing/2012/chart" uri="{02D57815-91ED-43cb-92C2-25804820EDAC}">
                  <c15:fullRef>
                    <c15:sqref>'Gráfico 2.4'!$B$50:$B$64</c15:sqref>
                  </c15:fullRef>
                </c:ext>
              </c:extLst>
              <c:f>'Gráfico 2.4'!$B$50:$B$62</c:f>
              <c:strCache>
                <c:ptCount val="13"/>
                <c:pt idx="0">
                  <c:v>Bélgica</c:v>
                </c:pt>
                <c:pt idx="1">
                  <c:v>Alemanha</c:v>
                </c:pt>
                <c:pt idx="2">
                  <c:v>Suíça</c:v>
                </c:pt>
                <c:pt idx="3">
                  <c:v>Dinamarca</c:v>
                </c:pt>
                <c:pt idx="4">
                  <c:v>Holanda</c:v>
                </c:pt>
                <c:pt idx="5">
                  <c:v>Espanha</c:v>
                </c:pt>
                <c:pt idx="6">
                  <c:v>Suécia</c:v>
                </c:pt>
                <c:pt idx="7">
                  <c:v>Luxemburgo</c:v>
                </c:pt>
                <c:pt idx="8">
                  <c:v>Austrália</c:v>
                </c:pt>
                <c:pt idx="9">
                  <c:v>Áustria</c:v>
                </c:pt>
                <c:pt idx="10">
                  <c:v>França</c:v>
                </c:pt>
                <c:pt idx="11">
                  <c:v>Itália</c:v>
                </c:pt>
                <c:pt idx="12">
                  <c:v>Reino Unido</c:v>
                </c:pt>
              </c:strCache>
            </c:strRef>
          </c:cat>
          <c:val>
            <c:numRef>
              <c:extLst>
                <c:ext xmlns:c15="http://schemas.microsoft.com/office/drawing/2012/chart" uri="{02D57815-91ED-43cb-92C2-25804820EDAC}">
                  <c15:fullRef>
                    <c15:sqref>'Gráfico 2.4'!$C$50:$C$64</c15:sqref>
                  </c15:fullRef>
                </c:ext>
              </c:extLst>
              <c:f>'Gráfico 2.4'!$C$50:$C$62</c:f>
              <c:numCache>
                <c:formatCode>0.0</c:formatCode>
                <c:ptCount val="13"/>
                <c:pt idx="0">
                  <c:v>38.396146217058657</c:v>
                </c:pt>
                <c:pt idx="1">
                  <c:v>39.090143218197134</c:v>
                </c:pt>
                <c:pt idx="2">
                  <c:v>40.269400884599918</c:v>
                </c:pt>
                <c:pt idx="3">
                  <c:v>41.00441501103753</c:v>
                </c:pt>
                <c:pt idx="4">
                  <c:v>41.804544451797923</c:v>
                </c:pt>
                <c:pt idx="5">
                  <c:v>42.383945841392652</c:v>
                </c:pt>
                <c:pt idx="6">
                  <c:v>42.595978062157222</c:v>
                </c:pt>
                <c:pt idx="7">
                  <c:v>44.343517753922377</c:v>
                </c:pt>
                <c:pt idx="8">
                  <c:v>45.762711864406782</c:v>
                </c:pt>
                <c:pt idx="9">
                  <c:v>45.922208281053955</c:v>
                </c:pt>
                <c:pt idx="10">
                  <c:v>48.8</c:v>
                </c:pt>
                <c:pt idx="11">
                  <c:v>49.1</c:v>
                </c:pt>
                <c:pt idx="12">
                  <c:v>49.72918503589873</c:v>
                </c:pt>
              </c:numCache>
            </c:numRef>
          </c:val>
          <c:extLst>
            <c:ext xmlns:c16="http://schemas.microsoft.com/office/drawing/2014/chart" uri="{C3380CC4-5D6E-409C-BE32-E72D297353CC}">
              <c16:uniqueId val="{00000000-94B4-4C18-B89D-960D4B98E9AF}"/>
            </c:ext>
          </c:extLst>
        </c:ser>
        <c:dLbls>
          <c:showLegendKey val="0"/>
          <c:showVal val="0"/>
          <c:showCatName val="0"/>
          <c:showSerName val="0"/>
          <c:showPercent val="0"/>
          <c:showBubbleSize val="0"/>
        </c:dLbls>
        <c:gapWidth val="50"/>
        <c:axId val="222324224"/>
        <c:axId val="222128960"/>
      </c:barChart>
      <c:catAx>
        <c:axId val="222324224"/>
        <c:scaling>
          <c:orientation val="minMax"/>
        </c:scaling>
        <c:delete val="0"/>
        <c:axPos val="l"/>
        <c:numFmt formatCode="General" sourceLinked="0"/>
        <c:majorTickMark val="none"/>
        <c:minorTickMark val="none"/>
        <c:tickLblPos val="nextTo"/>
        <c:crossAx val="222128960"/>
        <c:crosses val="autoZero"/>
        <c:auto val="1"/>
        <c:lblAlgn val="ctr"/>
        <c:lblOffset val="100"/>
        <c:noMultiLvlLbl val="0"/>
      </c:catAx>
      <c:valAx>
        <c:axId val="222128960"/>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2324224"/>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extLst>
                <c:ext xmlns:c15="http://schemas.microsoft.com/office/drawing/2012/chart" uri="{02D57815-91ED-43cb-92C2-25804820EDAC}">
                  <c15:fullRef>
                    <c15:sqref>'Gráfico 2.5'!$B$49:$B$59</c15:sqref>
                  </c15:fullRef>
                </c:ext>
              </c:extLst>
              <c:f>'Gráfico 2.5'!$B$49:$B$58</c:f>
              <c:strCache>
                <c:ptCount val="10"/>
                <c:pt idx="0">
                  <c:v>Luxemburgo</c:v>
                </c:pt>
                <c:pt idx="1">
                  <c:v>Espanha</c:v>
                </c:pt>
                <c:pt idx="2">
                  <c:v>Itália</c:v>
                </c:pt>
                <c:pt idx="3">
                  <c:v>Dinamarca</c:v>
                </c:pt>
                <c:pt idx="4">
                  <c:v>Suíça</c:v>
                </c:pt>
                <c:pt idx="5">
                  <c:v>Alemanha</c:v>
                </c:pt>
                <c:pt idx="6">
                  <c:v>Reino Unido</c:v>
                </c:pt>
                <c:pt idx="7">
                  <c:v>Suécia</c:v>
                </c:pt>
                <c:pt idx="8">
                  <c:v>Áustria</c:v>
                </c:pt>
                <c:pt idx="9">
                  <c:v>Holanda</c:v>
                </c:pt>
              </c:strCache>
            </c:strRef>
          </c:cat>
          <c:val>
            <c:numRef>
              <c:extLst>
                <c:ext xmlns:c15="http://schemas.microsoft.com/office/drawing/2012/chart" uri="{02D57815-91ED-43cb-92C2-25804820EDAC}">
                  <c15:fullRef>
                    <c15:sqref>'Gráfico 2.5'!$C$49:$C$59</c15:sqref>
                  </c15:fullRef>
                </c:ext>
              </c:extLst>
              <c:f>'Gráfico 2.5'!$C$49:$C$58</c:f>
              <c:numCache>
                <c:formatCode>0.0</c:formatCode>
                <c:ptCount val="10"/>
                <c:pt idx="0">
                  <c:v>83.402146985962005</c:v>
                </c:pt>
                <c:pt idx="1">
                  <c:v>84.1</c:v>
                </c:pt>
                <c:pt idx="2">
                  <c:v>85.820895522388057</c:v>
                </c:pt>
                <c:pt idx="3">
                  <c:v>86.479028697571749</c:v>
                </c:pt>
                <c:pt idx="4">
                  <c:v>88.078005629272212</c:v>
                </c:pt>
                <c:pt idx="5">
                  <c:v>90.143218197135639</c:v>
                </c:pt>
                <c:pt idx="6">
                  <c:v>91.308729059075461</c:v>
                </c:pt>
                <c:pt idx="7">
                  <c:v>91.773308957952466</c:v>
                </c:pt>
                <c:pt idx="8">
                  <c:v>93.475533249686322</c:v>
                </c:pt>
                <c:pt idx="9">
                  <c:v>93.801014780498576</c:v>
                </c:pt>
              </c:numCache>
            </c:numRef>
          </c:val>
          <c:extLst>
            <c:ext xmlns:c16="http://schemas.microsoft.com/office/drawing/2014/chart" uri="{C3380CC4-5D6E-409C-BE32-E72D297353CC}">
              <c16:uniqueId val="{00000000-C9C2-438C-8A83-AAC3E2822899}"/>
            </c:ext>
          </c:extLst>
        </c:ser>
        <c:dLbls>
          <c:showLegendKey val="0"/>
          <c:showVal val="0"/>
          <c:showCatName val="0"/>
          <c:showSerName val="0"/>
          <c:showPercent val="0"/>
          <c:showBubbleSize val="0"/>
        </c:dLbls>
        <c:gapWidth val="50"/>
        <c:axId val="221493248"/>
        <c:axId val="222131264"/>
      </c:barChart>
      <c:catAx>
        <c:axId val="221493248"/>
        <c:scaling>
          <c:orientation val="minMax"/>
        </c:scaling>
        <c:delete val="0"/>
        <c:axPos val="l"/>
        <c:numFmt formatCode="General" sourceLinked="0"/>
        <c:majorTickMark val="none"/>
        <c:minorTickMark val="none"/>
        <c:tickLblPos val="nextTo"/>
        <c:crossAx val="222131264"/>
        <c:crosses val="autoZero"/>
        <c:auto val="1"/>
        <c:lblAlgn val="ctr"/>
        <c:lblOffset val="100"/>
        <c:noMultiLvlLbl val="0"/>
      </c:catAx>
      <c:valAx>
        <c:axId val="222131264"/>
        <c:scaling>
          <c:orientation val="minMax"/>
          <c:min val="0"/>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149324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2.6'!$B$50:$B$71</c:f>
              <c:strCache>
                <c:ptCount val="22"/>
                <c:pt idx="0">
                  <c:v>Cabo Verde</c:v>
                </c:pt>
                <c:pt idx="1">
                  <c:v>Macau (China)</c:v>
                </c:pt>
                <c:pt idx="2">
                  <c:v>Áustria</c:v>
                </c:pt>
                <c:pt idx="3">
                  <c:v>Dinamarca</c:v>
                </c:pt>
                <c:pt idx="4">
                  <c:v>Moçambique</c:v>
                </c:pt>
                <c:pt idx="5">
                  <c:v>Noruega</c:v>
                </c:pt>
                <c:pt idx="6">
                  <c:v>Suécia</c:v>
                </c:pt>
                <c:pt idx="7">
                  <c:v>Irlanda</c:v>
                </c:pt>
                <c:pt idx="8">
                  <c:v>Itália</c:v>
                </c:pt>
                <c:pt idx="9">
                  <c:v>Austrália</c:v>
                </c:pt>
                <c:pt idx="10">
                  <c:v>Holanda</c:v>
                </c:pt>
                <c:pt idx="11">
                  <c:v>Venezuela</c:v>
                </c:pt>
                <c:pt idx="12">
                  <c:v>Bélgica</c:v>
                </c:pt>
                <c:pt idx="13">
                  <c:v>Luxemburgo</c:v>
                </c:pt>
                <c:pt idx="14">
                  <c:v>Espanha</c:v>
                </c:pt>
                <c:pt idx="15">
                  <c:v>Alemanha</c:v>
                </c:pt>
                <c:pt idx="16">
                  <c:v>Canadá</c:v>
                </c:pt>
                <c:pt idx="17">
                  <c:v>Brasil</c:v>
                </c:pt>
                <c:pt idx="18">
                  <c:v>Reino Unido</c:v>
                </c:pt>
                <c:pt idx="19">
                  <c:v>EUA</c:v>
                </c:pt>
                <c:pt idx="20">
                  <c:v>Suíça</c:v>
                </c:pt>
                <c:pt idx="21">
                  <c:v>França</c:v>
                </c:pt>
              </c:strCache>
            </c:strRef>
          </c:cat>
          <c:val>
            <c:numRef>
              <c:f>'Gráfico 2.6'!$C$50:$C$71</c:f>
              <c:numCache>
                <c:formatCode>#,##0</c:formatCode>
                <c:ptCount val="22"/>
                <c:pt idx="0">
                  <c:v>2050</c:v>
                </c:pt>
                <c:pt idx="1">
                  <c:v>2213</c:v>
                </c:pt>
                <c:pt idx="2">
                  <c:v>3248</c:v>
                </c:pt>
                <c:pt idx="3">
                  <c:v>3656</c:v>
                </c:pt>
                <c:pt idx="4">
                  <c:v>3767</c:v>
                </c:pt>
                <c:pt idx="5">
                  <c:v>3967</c:v>
                </c:pt>
                <c:pt idx="6">
                  <c:v>4740</c:v>
                </c:pt>
                <c:pt idx="7">
                  <c:v>5987</c:v>
                </c:pt>
                <c:pt idx="8">
                  <c:v>6562</c:v>
                </c:pt>
                <c:pt idx="9">
                  <c:v>18380</c:v>
                </c:pt>
                <c:pt idx="10">
                  <c:v>21735</c:v>
                </c:pt>
                <c:pt idx="11">
                  <c:v>37326</c:v>
                </c:pt>
                <c:pt idx="12">
                  <c:v>38423</c:v>
                </c:pt>
                <c:pt idx="13">
                  <c:v>72948</c:v>
                </c:pt>
                <c:pt idx="14">
                  <c:v>93621</c:v>
                </c:pt>
                <c:pt idx="15">
                  <c:v>115165</c:v>
                </c:pt>
                <c:pt idx="16">
                  <c:v>133695</c:v>
                </c:pt>
                <c:pt idx="17">
                  <c:v>137973</c:v>
                </c:pt>
                <c:pt idx="18">
                  <c:v>156295</c:v>
                </c:pt>
                <c:pt idx="19">
                  <c:v>183633</c:v>
                </c:pt>
                <c:pt idx="20">
                  <c:v>203847</c:v>
                </c:pt>
                <c:pt idx="21">
                  <c:v>573000</c:v>
                </c:pt>
              </c:numCache>
            </c:numRef>
          </c:val>
          <c:extLst>
            <c:ext xmlns:c16="http://schemas.microsoft.com/office/drawing/2014/chart" uri="{C3380CC4-5D6E-409C-BE32-E72D297353CC}">
              <c16:uniqueId val="{00000000-5589-4013-B89B-01CF55680344}"/>
            </c:ext>
          </c:extLst>
        </c:ser>
        <c:dLbls>
          <c:showLegendKey val="0"/>
          <c:showVal val="0"/>
          <c:showCatName val="0"/>
          <c:showSerName val="0"/>
          <c:showPercent val="0"/>
          <c:showBubbleSize val="0"/>
        </c:dLbls>
        <c:gapWidth val="50"/>
        <c:axId val="222386688"/>
        <c:axId val="222453760"/>
      </c:barChart>
      <c:catAx>
        <c:axId val="222386688"/>
        <c:scaling>
          <c:orientation val="minMax"/>
        </c:scaling>
        <c:delete val="0"/>
        <c:axPos val="l"/>
        <c:numFmt formatCode="General" sourceLinked="0"/>
        <c:majorTickMark val="none"/>
        <c:minorTickMark val="none"/>
        <c:tickLblPos val="nextTo"/>
        <c:crossAx val="222453760"/>
        <c:crosses val="autoZero"/>
        <c:auto val="1"/>
        <c:lblAlgn val="ctr"/>
        <c:lblOffset val="100"/>
        <c:noMultiLvlLbl val="0"/>
      </c:catAx>
      <c:valAx>
        <c:axId val="222453760"/>
        <c:scaling>
          <c:orientation val="minMax"/>
          <c:max val="650000"/>
          <c:min val="0"/>
        </c:scaling>
        <c:delete val="0"/>
        <c:axPos val="b"/>
        <c:majorGridlines>
          <c:spPr>
            <a:ln w="6350">
              <a:solidFill>
                <a:schemeClr val="accent1">
                  <a:lumMod val="20000"/>
                  <a:lumOff val="80000"/>
                </a:schemeClr>
              </a:solidFill>
              <a:prstDash val="sysDash"/>
            </a:ln>
          </c:spPr>
        </c:majorGridlines>
        <c:numFmt formatCode="#,##0" sourceLinked="1"/>
        <c:majorTickMark val="none"/>
        <c:minorTickMark val="none"/>
        <c:tickLblPos val="nextTo"/>
        <c:spPr>
          <a:ln>
            <a:noFill/>
          </a:ln>
        </c:spPr>
        <c:crossAx val="222386688"/>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f>'Gráfico 2.7'!$B$52:$B$72</c:f>
              <c:strCache>
                <c:ptCount val="21"/>
                <c:pt idx="0">
                  <c:v>Itália</c:v>
                </c:pt>
                <c:pt idx="1">
                  <c:v>Áustria</c:v>
                </c:pt>
                <c:pt idx="2">
                  <c:v>Suécia</c:v>
                </c:pt>
                <c:pt idx="3">
                  <c:v>Austrália</c:v>
                </c:pt>
                <c:pt idx="4">
                  <c:v>Irlanda</c:v>
                </c:pt>
                <c:pt idx="5">
                  <c:v>EUA</c:v>
                </c:pt>
                <c:pt idx="6">
                  <c:v>Noruega</c:v>
                </c:pt>
                <c:pt idx="7">
                  <c:v>Dinamarca</c:v>
                </c:pt>
                <c:pt idx="8">
                  <c:v>Macau (China)</c:v>
                </c:pt>
                <c:pt idx="9">
                  <c:v>Holanda</c:v>
                </c:pt>
                <c:pt idx="10">
                  <c:v>Moçambique</c:v>
                </c:pt>
                <c:pt idx="11">
                  <c:v>Alemanha</c:v>
                </c:pt>
                <c:pt idx="12">
                  <c:v>Espanha</c:v>
                </c:pt>
                <c:pt idx="13">
                  <c:v>Canadá</c:v>
                </c:pt>
                <c:pt idx="14">
                  <c:v>Reino Unido</c:v>
                </c:pt>
                <c:pt idx="15">
                  <c:v>Bélgica</c:v>
                </c:pt>
                <c:pt idx="16">
                  <c:v>Venezuela</c:v>
                </c:pt>
                <c:pt idx="17">
                  <c:v>Suíça</c:v>
                </c:pt>
                <c:pt idx="18">
                  <c:v>França</c:v>
                </c:pt>
                <c:pt idx="19">
                  <c:v>Cabo Verde</c:v>
                </c:pt>
                <c:pt idx="20">
                  <c:v>Brasil</c:v>
                </c:pt>
              </c:strCache>
            </c:strRef>
          </c:cat>
          <c:val>
            <c:numRef>
              <c:f>'Gráfico 2.7'!$C$52:$C$72</c:f>
              <c:numCache>
                <c:formatCode>0.0</c:formatCode>
                <c:ptCount val="21"/>
                <c:pt idx="0">
                  <c:v>0.10650863179258313</c:v>
                </c:pt>
                <c:pt idx="1">
                  <c:v>0.17628930551349145</c:v>
                </c:pt>
                <c:pt idx="2">
                  <c:v>0.22090960695800013</c:v>
                </c:pt>
                <c:pt idx="3">
                  <c:v>0.24496051710925265</c:v>
                </c:pt>
                <c:pt idx="4">
                  <c:v>0.28914436064661697</c:v>
                </c:pt>
                <c:pt idx="5">
                  <c:v>0.35751191657716525</c:v>
                </c:pt>
                <c:pt idx="6">
                  <c:v>0.44165224923125568</c:v>
                </c:pt>
                <c:pt idx="7">
                  <c:v>0.48988211206723281</c:v>
                </c:pt>
                <c:pt idx="8">
                  <c:v>0.55229866554859253</c:v>
                </c:pt>
                <c:pt idx="9">
                  <c:v>0.90099090345323896</c:v>
                </c:pt>
                <c:pt idx="10">
                  <c:v>1.1010853012273578</c:v>
                </c:pt>
                <c:pt idx="11">
                  <c:v>1.1233056290618815</c:v>
                </c:pt>
                <c:pt idx="12">
                  <c:v>1.2425620607463284</c:v>
                </c:pt>
                <c:pt idx="13">
                  <c:v>1.3916994566235714</c:v>
                </c:pt>
                <c:pt idx="14">
                  <c:v>1.5601462611540802</c:v>
                </c:pt>
                <c:pt idx="15">
                  <c:v>1.8126698655605935</c:v>
                </c:pt>
                <c:pt idx="16">
                  <c:v>3.2272790940170055</c:v>
                </c:pt>
                <c:pt idx="17">
                  <c:v>7.4561785324737171</c:v>
                </c:pt>
                <c:pt idx="18">
                  <c:v>8.177886879700857</c:v>
                </c:pt>
                <c:pt idx="19">
                  <c:v>11.044068527098373</c:v>
                </c:pt>
                <c:pt idx="20">
                  <c:v>23.283831446073883</c:v>
                </c:pt>
              </c:numCache>
            </c:numRef>
          </c:val>
          <c:extLst>
            <c:ext xmlns:c16="http://schemas.microsoft.com/office/drawing/2014/chart" uri="{C3380CC4-5D6E-409C-BE32-E72D297353CC}">
              <c16:uniqueId val="{00000000-3839-4323-822E-056394A84BA0}"/>
            </c:ext>
          </c:extLst>
        </c:ser>
        <c:dLbls>
          <c:showLegendKey val="0"/>
          <c:showVal val="0"/>
          <c:showCatName val="0"/>
          <c:showSerName val="0"/>
          <c:showPercent val="0"/>
          <c:showBubbleSize val="0"/>
        </c:dLbls>
        <c:gapWidth val="50"/>
        <c:axId val="222537216"/>
        <c:axId val="222455488"/>
      </c:barChart>
      <c:catAx>
        <c:axId val="222537216"/>
        <c:scaling>
          <c:orientation val="minMax"/>
        </c:scaling>
        <c:delete val="0"/>
        <c:axPos val="l"/>
        <c:numFmt formatCode="General" sourceLinked="0"/>
        <c:majorTickMark val="none"/>
        <c:minorTickMark val="none"/>
        <c:tickLblPos val="nextTo"/>
        <c:crossAx val="222455488"/>
        <c:crosses val="autoZero"/>
        <c:auto val="1"/>
        <c:lblAlgn val="ctr"/>
        <c:lblOffset val="100"/>
        <c:noMultiLvlLbl val="0"/>
      </c:catAx>
      <c:valAx>
        <c:axId val="222455488"/>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out"/>
        <c:minorTickMark val="none"/>
        <c:tickLblPos val="nextTo"/>
        <c:spPr>
          <a:ln>
            <a:noFill/>
          </a:ln>
        </c:spPr>
        <c:crossAx val="22253721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0"/>
            <c:invertIfNegative val="0"/>
            <c:bubble3D val="0"/>
            <c:spPr>
              <a:solidFill>
                <a:srgbClr val="C00000"/>
              </a:solidFill>
            </c:spPr>
            <c:extLst>
              <c:ext xmlns:c16="http://schemas.microsoft.com/office/drawing/2014/chart" uri="{C3380CC4-5D6E-409C-BE32-E72D297353CC}">
                <c16:uniqueId val="{00000001-CCBB-47B9-815B-BACEB86EEB8D}"/>
              </c:ext>
            </c:extLst>
          </c:dPt>
          <c:dPt>
            <c:idx val="1"/>
            <c:invertIfNegative val="0"/>
            <c:bubble3D val="0"/>
            <c:spPr>
              <a:solidFill>
                <a:srgbClr val="C00000"/>
              </a:solidFill>
            </c:spPr>
            <c:extLst>
              <c:ext xmlns:c16="http://schemas.microsoft.com/office/drawing/2014/chart" uri="{C3380CC4-5D6E-409C-BE32-E72D297353CC}">
                <c16:uniqueId val="{00000003-CCBB-47B9-815B-BACEB86EEB8D}"/>
              </c:ext>
            </c:extLst>
          </c:dPt>
          <c:dPt>
            <c:idx val="2"/>
            <c:invertIfNegative val="0"/>
            <c:bubble3D val="0"/>
            <c:spPr>
              <a:solidFill>
                <a:srgbClr val="C00000"/>
              </a:solidFill>
            </c:spPr>
            <c:extLst>
              <c:ext xmlns:c16="http://schemas.microsoft.com/office/drawing/2014/chart" uri="{C3380CC4-5D6E-409C-BE32-E72D297353CC}">
                <c16:uniqueId val="{00000005-CCBB-47B9-815B-BACEB86EEB8D}"/>
              </c:ext>
            </c:extLst>
          </c:dPt>
          <c:dPt>
            <c:idx val="3"/>
            <c:invertIfNegative val="0"/>
            <c:bubble3D val="0"/>
            <c:spPr>
              <a:solidFill>
                <a:srgbClr val="C00000"/>
              </a:solidFill>
            </c:spPr>
            <c:extLst>
              <c:ext xmlns:c16="http://schemas.microsoft.com/office/drawing/2014/chart" uri="{C3380CC4-5D6E-409C-BE32-E72D297353CC}">
                <c16:uniqueId val="{00000007-CCBB-47B9-815B-BACEB86EEB8D}"/>
              </c:ext>
            </c:extLst>
          </c:dPt>
          <c:dPt>
            <c:idx val="4"/>
            <c:invertIfNegative val="0"/>
            <c:bubble3D val="0"/>
            <c:spPr>
              <a:solidFill>
                <a:srgbClr val="C00000"/>
              </a:solidFill>
              <a:ln>
                <a:solidFill>
                  <a:srgbClr val="C00000"/>
                </a:solidFill>
              </a:ln>
            </c:spPr>
            <c:extLst>
              <c:ext xmlns:c16="http://schemas.microsoft.com/office/drawing/2014/chart" uri="{C3380CC4-5D6E-409C-BE32-E72D297353CC}">
                <c16:uniqueId val="{00000009-CCBB-47B9-815B-BACEB86EEB8D}"/>
              </c:ext>
            </c:extLst>
          </c:dPt>
          <c:dPt>
            <c:idx val="5"/>
            <c:invertIfNegative val="0"/>
            <c:bubble3D val="0"/>
            <c:spPr>
              <a:solidFill>
                <a:srgbClr val="C00000"/>
              </a:solidFill>
            </c:spPr>
            <c:extLst>
              <c:ext xmlns:c16="http://schemas.microsoft.com/office/drawing/2014/chart" uri="{C3380CC4-5D6E-409C-BE32-E72D297353CC}">
                <c16:uniqueId val="{0000000B-CCBB-47B9-815B-BACEB86EEB8D}"/>
              </c:ext>
            </c:extLst>
          </c:dPt>
          <c:dPt>
            <c:idx val="6"/>
            <c:invertIfNegative val="0"/>
            <c:bubble3D val="0"/>
            <c:extLst>
              <c:ext xmlns:c16="http://schemas.microsoft.com/office/drawing/2014/chart" uri="{C3380CC4-5D6E-409C-BE32-E72D297353CC}">
                <c16:uniqueId val="{0000000D-CCBB-47B9-815B-BACEB86EEB8D}"/>
              </c:ext>
            </c:extLst>
          </c:dPt>
          <c:dPt>
            <c:idx val="7"/>
            <c:invertIfNegative val="0"/>
            <c:bubble3D val="0"/>
            <c:extLst>
              <c:ext xmlns:c16="http://schemas.microsoft.com/office/drawing/2014/chart" uri="{C3380CC4-5D6E-409C-BE32-E72D297353CC}">
                <c16:uniqueId val="{0000000F-CCBB-47B9-815B-BACEB86EEB8D}"/>
              </c:ext>
            </c:extLst>
          </c:dPt>
          <c:cat>
            <c:strRef>
              <c:extLst>
                <c:ext xmlns:c15="http://schemas.microsoft.com/office/drawing/2012/chart" uri="{02D57815-91ED-43cb-92C2-25804820EDAC}">
                  <c15:fullRef>
                    <c15:sqref>'Gráfico 2.8'!$B$49:$B$65</c15:sqref>
                  </c15:fullRef>
                </c:ext>
              </c:extLst>
              <c:f>'Gráfico 2.8'!$B$49:$B$62</c:f>
              <c:strCache>
                <c:ptCount val="14"/>
                <c:pt idx="0">
                  <c:v>França</c:v>
                </c:pt>
                <c:pt idx="1">
                  <c:v>Reino Unido *</c:v>
                </c:pt>
                <c:pt idx="2">
                  <c:v>Suíça</c:v>
                </c:pt>
                <c:pt idx="3">
                  <c:v>Itália</c:v>
                </c:pt>
                <c:pt idx="4">
                  <c:v>Espanha</c:v>
                </c:pt>
                <c:pt idx="5">
                  <c:v>Austrália *</c:v>
                </c:pt>
                <c:pt idx="6">
                  <c:v>Áustria</c:v>
                </c:pt>
                <c:pt idx="7">
                  <c:v>Noruega</c:v>
                </c:pt>
                <c:pt idx="8">
                  <c:v>Suécia</c:v>
                </c:pt>
                <c:pt idx="9">
                  <c:v>Alemanha *</c:v>
                </c:pt>
                <c:pt idx="10">
                  <c:v>Dinamarca</c:v>
                </c:pt>
                <c:pt idx="11">
                  <c:v>Bélgica</c:v>
                </c:pt>
                <c:pt idx="12">
                  <c:v>Holanda</c:v>
                </c:pt>
                <c:pt idx="13">
                  <c:v>EUA</c:v>
                </c:pt>
              </c:strCache>
            </c:strRef>
          </c:cat>
          <c:val>
            <c:numRef>
              <c:extLst>
                <c:ext xmlns:c15="http://schemas.microsoft.com/office/drawing/2012/chart" uri="{02D57815-91ED-43cb-92C2-25804820EDAC}">
                  <c15:fullRef>
                    <c15:sqref>'Gráfico 2.8'!$C$49:$C$65</c15:sqref>
                  </c15:fullRef>
                </c:ext>
              </c:extLst>
              <c:f>'Gráfico 2.8'!$C$49:$C$62</c:f>
              <c:numCache>
                <c:formatCode>#,##0</c:formatCode>
                <c:ptCount val="14"/>
                <c:pt idx="0">
                  <c:v>-15700</c:v>
                </c:pt>
                <c:pt idx="1">
                  <c:v>-9431</c:v>
                </c:pt>
                <c:pt idx="2">
                  <c:v>-3404</c:v>
                </c:pt>
                <c:pt idx="3">
                  <c:v>-506</c:v>
                </c:pt>
                <c:pt idx="4">
                  <c:v>-281</c:v>
                </c:pt>
                <c:pt idx="5" formatCode="0">
                  <c:v>-230</c:v>
                </c:pt>
                <c:pt idx="6">
                  <c:v>143</c:v>
                </c:pt>
                <c:pt idx="7">
                  <c:v>215</c:v>
                </c:pt>
                <c:pt idx="8">
                  <c:v>262</c:v>
                </c:pt>
                <c:pt idx="9">
                  <c:v>340</c:v>
                </c:pt>
                <c:pt idx="10">
                  <c:v>500</c:v>
                </c:pt>
                <c:pt idx="11">
                  <c:v>625</c:v>
                </c:pt>
                <c:pt idx="12">
                  <c:v>1919</c:v>
                </c:pt>
                <c:pt idx="13">
                  <c:v>21512</c:v>
                </c:pt>
              </c:numCache>
            </c:numRef>
          </c:val>
          <c:extLst>
            <c:ext xmlns:c16="http://schemas.microsoft.com/office/drawing/2014/chart" uri="{C3380CC4-5D6E-409C-BE32-E72D297353CC}">
              <c16:uniqueId val="{00000010-CCBB-47B9-815B-BACEB86EEB8D}"/>
            </c:ext>
          </c:extLst>
        </c:ser>
        <c:dLbls>
          <c:showLegendKey val="0"/>
          <c:showVal val="0"/>
          <c:showCatName val="0"/>
          <c:showSerName val="0"/>
          <c:showPercent val="0"/>
          <c:showBubbleSize val="0"/>
        </c:dLbls>
        <c:gapWidth val="50"/>
        <c:axId val="223213056"/>
        <c:axId val="222457792"/>
      </c:barChart>
      <c:catAx>
        <c:axId val="223213056"/>
        <c:scaling>
          <c:orientation val="minMax"/>
        </c:scaling>
        <c:delete val="0"/>
        <c:axPos val="l"/>
        <c:numFmt formatCode="General" sourceLinked="0"/>
        <c:majorTickMark val="none"/>
        <c:minorTickMark val="none"/>
        <c:tickLblPos val="low"/>
        <c:crossAx val="222457792"/>
        <c:crosses val="autoZero"/>
        <c:auto val="1"/>
        <c:lblAlgn val="ctr"/>
        <c:lblOffset val="100"/>
        <c:noMultiLvlLbl val="0"/>
      </c:catAx>
      <c:valAx>
        <c:axId val="222457792"/>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213056"/>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cat>
            <c:strRef>
              <c:extLst>
                <c:ext xmlns:c15="http://schemas.microsoft.com/office/drawing/2012/chart" uri="{02D57815-91ED-43cb-92C2-25804820EDAC}">
                  <c15:fullRef>
                    <c15:sqref>'Gráfico 2.9'!$B$50:$B$68</c15:sqref>
                  </c15:fullRef>
                </c:ext>
              </c:extLst>
              <c:f>'Gráfico 2.9'!$B$50:$B$67</c:f>
              <c:strCache>
                <c:ptCount val="18"/>
                <c:pt idx="0">
                  <c:v>Macau (China)</c:v>
                </c:pt>
                <c:pt idx="1">
                  <c:v>Noruega</c:v>
                </c:pt>
                <c:pt idx="2">
                  <c:v>Áustria</c:v>
                </c:pt>
                <c:pt idx="3">
                  <c:v>Dinamarca</c:v>
                </c:pt>
                <c:pt idx="4">
                  <c:v>Cabo Verde</c:v>
                </c:pt>
                <c:pt idx="5">
                  <c:v>Venezuela</c:v>
                </c:pt>
                <c:pt idx="6">
                  <c:v>Suécia</c:v>
                </c:pt>
                <c:pt idx="7">
                  <c:v>Suíça</c:v>
                </c:pt>
                <c:pt idx="8">
                  <c:v>Espanha</c:v>
                </c:pt>
                <c:pt idx="9">
                  <c:v>Holanda</c:v>
                </c:pt>
                <c:pt idx="10">
                  <c:v>Bélgica</c:v>
                </c:pt>
                <c:pt idx="11">
                  <c:v>França</c:v>
                </c:pt>
                <c:pt idx="12">
                  <c:v>Brasil</c:v>
                </c:pt>
                <c:pt idx="13">
                  <c:v>Austrália</c:v>
                </c:pt>
                <c:pt idx="14">
                  <c:v>Canadá</c:v>
                </c:pt>
                <c:pt idx="15">
                  <c:v>Reino Unido</c:v>
                </c:pt>
                <c:pt idx="16">
                  <c:v>EUA</c:v>
                </c:pt>
                <c:pt idx="17">
                  <c:v>Itália</c:v>
                </c:pt>
              </c:strCache>
            </c:strRef>
          </c:cat>
          <c:val>
            <c:numRef>
              <c:extLst>
                <c:ext xmlns:c15="http://schemas.microsoft.com/office/drawing/2012/chart" uri="{02D57815-91ED-43cb-92C2-25804820EDAC}">
                  <c15:fullRef>
                    <c15:sqref>'Gráfico 2.9'!$C$50:$C$68</c15:sqref>
                  </c15:fullRef>
                </c:ext>
              </c:extLst>
              <c:f>'Gráfico 2.9'!$C$50:$C$67</c:f>
              <c:numCache>
                <c:formatCode>0.0</c:formatCode>
                <c:ptCount val="18"/>
                <c:pt idx="0">
                  <c:v>38.409399005874377</c:v>
                </c:pt>
                <c:pt idx="1">
                  <c:v>39.450466347365769</c:v>
                </c:pt>
                <c:pt idx="2">
                  <c:v>41.594827586206897</c:v>
                </c:pt>
                <c:pt idx="3">
                  <c:v>43.079868708971553</c:v>
                </c:pt>
                <c:pt idx="4">
                  <c:v>44.097560975609753</c:v>
                </c:pt>
                <c:pt idx="5">
                  <c:v>44.298880137169803</c:v>
                </c:pt>
                <c:pt idx="6">
                  <c:v>45.316455696202532</c:v>
                </c:pt>
                <c:pt idx="7">
                  <c:v>46.010488258350627</c:v>
                </c:pt>
                <c:pt idx="8">
                  <c:v>46.109313081466766</c:v>
                </c:pt>
                <c:pt idx="9">
                  <c:v>46.514837819185644</c:v>
                </c:pt>
                <c:pt idx="10">
                  <c:v>47.911407230044503</c:v>
                </c:pt>
                <c:pt idx="11">
                  <c:v>49.121766213954274</c:v>
                </c:pt>
                <c:pt idx="12">
                  <c:v>49.324500623314876</c:v>
                </c:pt>
                <c:pt idx="13">
                  <c:v>49.347116430903156</c:v>
                </c:pt>
                <c:pt idx="14">
                  <c:v>51.06024907438573</c:v>
                </c:pt>
                <c:pt idx="15">
                  <c:v>56.309188635781929</c:v>
                </c:pt>
                <c:pt idx="16">
                  <c:v>57.521251626886233</c:v>
                </c:pt>
                <c:pt idx="17">
                  <c:v>62.3742761353246</c:v>
                </c:pt>
              </c:numCache>
            </c:numRef>
          </c:val>
          <c:extLst>
            <c:ext xmlns:c16="http://schemas.microsoft.com/office/drawing/2014/chart" uri="{C3380CC4-5D6E-409C-BE32-E72D297353CC}">
              <c16:uniqueId val="{00000000-BD93-4D0B-93DD-39527410AB73}"/>
            </c:ext>
          </c:extLst>
        </c:ser>
        <c:dLbls>
          <c:showLegendKey val="0"/>
          <c:showVal val="0"/>
          <c:showCatName val="0"/>
          <c:showSerName val="0"/>
          <c:showPercent val="0"/>
          <c:showBubbleSize val="0"/>
        </c:dLbls>
        <c:gapWidth val="50"/>
        <c:axId val="223232512"/>
        <c:axId val="222460096"/>
      </c:barChart>
      <c:catAx>
        <c:axId val="223232512"/>
        <c:scaling>
          <c:orientation val="minMax"/>
        </c:scaling>
        <c:delete val="0"/>
        <c:axPos val="l"/>
        <c:numFmt formatCode="General" sourceLinked="0"/>
        <c:majorTickMark val="none"/>
        <c:minorTickMark val="none"/>
        <c:tickLblPos val="nextTo"/>
        <c:crossAx val="222460096"/>
        <c:crosses val="autoZero"/>
        <c:auto val="1"/>
        <c:lblAlgn val="ctr"/>
        <c:lblOffset val="100"/>
        <c:noMultiLvlLbl val="0"/>
      </c:catAx>
      <c:valAx>
        <c:axId val="222460096"/>
        <c:scaling>
          <c:orientation val="minMax"/>
        </c:scaling>
        <c:delete val="0"/>
        <c:axPos val="b"/>
        <c:majorGridlines>
          <c:spPr>
            <a:ln w="6350">
              <a:solidFill>
                <a:schemeClr val="accent1">
                  <a:lumMod val="20000"/>
                  <a:lumOff val="80000"/>
                </a:schemeClr>
              </a:solidFill>
              <a:prstDash val="sysDash"/>
            </a:ln>
          </c:spPr>
        </c:majorGridlines>
        <c:numFmt formatCode="0" sourceLinked="0"/>
        <c:majorTickMark val="none"/>
        <c:minorTickMark val="none"/>
        <c:tickLblPos val="nextTo"/>
        <c:spPr>
          <a:ln>
            <a:noFill/>
          </a:ln>
        </c:spPr>
        <c:crossAx val="223232512"/>
        <c:crosses val="autoZero"/>
        <c:crossBetween val="between"/>
      </c:valAx>
      <c:spPr>
        <a:noFill/>
        <a:ln>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B51D061-EF93-489D-96A6-B76A361BF2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99EADAF-2FF0-4E56-940A-2420370C83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3EA6F84-EC4A-45E9-9459-A6271693C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38FDED9C-71F5-4A2B-94D3-00A3E40D7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A2BCE81F-5517-4078-8301-14A4EFD389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D2A7569-BF7F-4F47-8553-8960691E5B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93833E25-8E66-49B2-8550-3AECA64E1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33336</xdr:colOff>
      <xdr:row>1</xdr:row>
      <xdr:rowOff>361950</xdr:rowOff>
    </xdr:from>
    <xdr:to>
      <xdr:col>6</xdr:col>
      <xdr:colOff>28575</xdr:colOff>
      <xdr:row>30</xdr:row>
      <xdr:rowOff>171450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45D2AAA-9877-4F0B-9F1E-E536A1D69E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2F253083-1794-4C09-9388-26BEA54021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A0CCE290-D671-4372-82E3-D6490B054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33C98AD5-1E1B-4DA9-A204-88787C010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id="{1D1C2719-F246-4212-994F-AC43642C4A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4B71812-EFE8-46FC-83F0-2B0921741D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A6B58E2F-2223-4B3A-996F-C393D7CFC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id="{22E96329-D24F-439D-973B-56A3386A3C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4761</xdr:colOff>
      <xdr:row>2</xdr:row>
      <xdr:rowOff>0</xdr:rowOff>
    </xdr:from>
    <xdr:to>
      <xdr:col>6</xdr:col>
      <xdr:colOff>0</xdr:colOff>
      <xdr:row>31</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860C3A03-753B-4D67-91D2-3444531BE8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4761</xdr:colOff>
      <xdr:row>2</xdr:row>
      <xdr:rowOff>9524</xdr:rowOff>
    </xdr:from>
    <xdr:to>
      <xdr:col>6</xdr:col>
      <xdr:colOff>0</xdr:colOff>
      <xdr:row>30</xdr:row>
      <xdr:rowOff>190499</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93EF13D8-71CD-43B3-A37F-E2543CE9B9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454DD483-4A69-469C-993F-1BE2D5C90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927AC46-BF7F-42FE-84F2-FB8EAD949E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AA5CB594-6436-4820-8EE1-1B7794C31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4" name="Picture 2">
          <a:extLst>
            <a:ext uri="{FF2B5EF4-FFF2-40B4-BE49-F238E27FC236}">
              <a16:creationId xmlns:a16="http://schemas.microsoft.com/office/drawing/2014/main" id="{B578DA0A-F63E-4238-9C25-6D0D6BF169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30266CF9-1056-4828-A973-68DFE14C0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5" name="Picture 2">
          <a:extLst>
            <a:ext uri="{FF2B5EF4-FFF2-40B4-BE49-F238E27FC236}">
              <a16:creationId xmlns:a16="http://schemas.microsoft.com/office/drawing/2014/main" id="{5BF058CC-4222-4C15-989E-8A1F076FB6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1238250</xdr:colOff>
      <xdr:row>30</xdr:row>
      <xdr:rowOff>190499</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7E4EACBF-5F93-4B9E-9DF5-90D2A68594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9DC557E8-5704-4D8E-A974-13FC0F9114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6BB477D-8F6D-43C3-A1B2-29E90FE1DB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1238250</xdr:colOff>
      <xdr:row>30</xdr:row>
      <xdr:rowOff>190499</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D07665BE-CEB2-47ED-BE84-9CEAF927CB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4761</xdr:colOff>
      <xdr:row>2</xdr:row>
      <xdr:rowOff>9524</xdr:rowOff>
    </xdr:from>
    <xdr:to>
      <xdr:col>5</xdr:col>
      <xdr:colOff>1228725</xdr:colOff>
      <xdr:row>30</xdr:row>
      <xdr:rowOff>190499</xdr:rowOff>
    </xdr:to>
    <xdr:graphicFrame macro="">
      <xdr:nvGraphicFramePr>
        <xdr:cNvPr id="2" name="Chart 1">
          <a:extLst>
            <a:ext uri="{FF2B5EF4-FFF2-40B4-BE49-F238E27FC236}">
              <a16:creationId xmlns:a16="http://schemas.microsoft.com/office/drawing/2014/main" id="{109FB4C4-B984-424C-B00D-4122E5F69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41F79A3-4A6D-494A-950C-6552C61ED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C1AF3AC9-8DC4-43A4-B77D-BFD55B7559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4761</xdr:colOff>
      <xdr:row>2</xdr:row>
      <xdr:rowOff>9525</xdr:rowOff>
    </xdr:from>
    <xdr:to>
      <xdr:col>6</xdr:col>
      <xdr:colOff>0</xdr:colOff>
      <xdr:row>31</xdr:row>
      <xdr:rowOff>9525</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B3D767C9-EE9F-481F-A151-ED28515190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25AE33FD-EE5A-4999-825E-E03814D4C0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109130</xdr:colOff>
      <xdr:row>0</xdr:row>
      <xdr:rowOff>297525</xdr:rowOff>
    </xdr:to>
    <xdr:pic>
      <xdr:nvPicPr>
        <xdr:cNvPr id="3" name="Picture 2">
          <a:extLst>
            <a:ext uri="{FF2B5EF4-FFF2-40B4-BE49-F238E27FC236}">
              <a16:creationId xmlns:a16="http://schemas.microsoft.com/office/drawing/2014/main" id="{1016F9C3-7FF0-4E2C-93EE-C31BA5BE3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937805" cy="28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F788F726-1DDD-477E-999A-39F1937E6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EC966EA-2B56-4677-A590-74E087892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2" name="Picture 2">
          <a:extLst>
            <a:ext uri="{FF2B5EF4-FFF2-40B4-BE49-F238E27FC236}">
              <a16:creationId xmlns:a16="http://schemas.microsoft.com/office/drawing/2014/main" id="{5691FE43-7EFC-435A-AAFF-64941B5B87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90080</xdr:colOff>
      <xdr:row>0</xdr:row>
      <xdr:rowOff>288000</xdr:rowOff>
    </xdr:to>
    <xdr:pic>
      <xdr:nvPicPr>
        <xdr:cNvPr id="3" name="Picture 2">
          <a:extLst>
            <a:ext uri="{FF2B5EF4-FFF2-40B4-BE49-F238E27FC236}">
              <a16:creationId xmlns:a16="http://schemas.microsoft.com/office/drawing/2014/main" id="{488F5903-7CE2-455F-9279-9B527A7BA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37805" cy="288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1.xml"/><Relationship Id="rId4"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2.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3.xml"/><Relationship Id="rId4"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4.xml"/><Relationship Id="rId4"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5.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6.xml"/><Relationship Id="rId4"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7.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18.xml"/><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0.xml"/><Relationship Id="rId4"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2.xml"/><Relationship Id="rId4"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3.xml"/><Relationship Id="rId4"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6.xml"/><Relationship Id="rId4"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7.xml"/><Relationship Id="rId4"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8.xml"/><Relationship Id="rId4"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29.xml"/><Relationship Id="rId4"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30.xml"/><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7.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5" Type="http://schemas.openxmlformats.org/officeDocument/2006/relationships/drawing" Target="../drawings/drawing8.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bservatorioemigracao.pt/np4/9387" TargetMode="External"/><Relationship Id="rId2" Type="http://schemas.openxmlformats.org/officeDocument/2006/relationships/hyperlink" Target="http://www.observatorioemigracao.pt/np4/8817" TargetMode="External"/><Relationship Id="rId1" Type="http://schemas.openxmlformats.org/officeDocument/2006/relationships/hyperlink" Target="http://www.observatorioemigracao.pt/np4/8218"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showGridLines="0" tabSelected="1" workbookViewId="0"/>
  </sheetViews>
  <sheetFormatPr defaultColWidth="8.7109375" defaultRowHeight="12" customHeight="1" x14ac:dyDescent="0.25"/>
  <cols>
    <col min="1" max="1" width="12.7109375" style="28" customWidth="1"/>
    <col min="2" max="2" width="42.7109375" style="32" customWidth="1"/>
    <col min="3" max="4" width="42.7109375" style="31" customWidth="1"/>
    <col min="5" max="6" width="60.7109375" style="28" customWidth="1"/>
    <col min="7" max="7" width="44.7109375" style="28" customWidth="1"/>
    <col min="8" max="8" width="8.7109375" style="36" customWidth="1"/>
    <col min="9" max="16384" width="8.7109375" style="28"/>
  </cols>
  <sheetData>
    <row r="1" spans="1:13" s="6" customFormat="1" ht="30" customHeight="1" x14ac:dyDescent="0.25">
      <c r="A1" s="24" t="s">
        <v>0</v>
      </c>
      <c r="B1" s="207"/>
      <c r="C1" s="208"/>
      <c r="D1" s="208"/>
      <c r="E1" s="19"/>
      <c r="F1" s="19"/>
      <c r="G1" s="19"/>
      <c r="H1" s="49"/>
      <c r="I1" s="2"/>
      <c r="J1" s="2"/>
      <c r="K1" s="2"/>
      <c r="L1" s="2"/>
      <c r="M1" s="2"/>
    </row>
    <row r="2" spans="1:13" s="16" customFormat="1" ht="30" customHeight="1" x14ac:dyDescent="0.25">
      <c r="A2" s="29"/>
      <c r="B2" s="209" t="s">
        <v>106</v>
      </c>
      <c r="C2" s="210"/>
      <c r="D2" s="210"/>
      <c r="E2" s="210"/>
      <c r="F2" s="210"/>
      <c r="G2" s="210"/>
      <c r="H2" s="211"/>
    </row>
    <row r="3" spans="1:13" s="17" customFormat="1" ht="30" customHeight="1" x14ac:dyDescent="0.25">
      <c r="B3" s="212" t="s">
        <v>104</v>
      </c>
      <c r="C3" s="213"/>
      <c r="D3" s="213"/>
      <c r="E3" s="213"/>
      <c r="F3" s="213"/>
      <c r="G3" s="213"/>
      <c r="H3" s="49"/>
    </row>
    <row r="4" spans="1:13" s="17" customFormat="1" ht="15" customHeight="1" x14ac:dyDescent="0.25">
      <c r="A4" s="42"/>
      <c r="B4" s="197" t="str">
        <f>HYPERLINK('Quadro 2.1'!A1,'Quadro 2.1'!B2)</f>
        <v>Quadro 2.1 Principais indicadores da emigração portuguesa, 2022 ou último ano disponível</v>
      </c>
      <c r="C4" s="198"/>
      <c r="D4" s="198"/>
      <c r="E4" s="197" t="str">
        <f>HYPERLINK('Gráfico 2.1'!A1,'Gráfico 2.1'!B2)</f>
        <v>Gráfico 2.1 Entradas de portugueses, principais países de destino da emigração, 2022 ou último ano disponível</v>
      </c>
      <c r="F4" s="200"/>
      <c r="G4" s="200"/>
      <c r="H4" s="52"/>
    </row>
    <row r="5" spans="1:13" s="17" customFormat="1" ht="15" customHeight="1" x14ac:dyDescent="0.25">
      <c r="A5" s="42"/>
      <c r="B5" s="197" t="str">
        <f>HYPERLINK('Quadro 2.2'!A1,'Quadro 2.2'!B2)</f>
        <v>Quadro 2.2 Entradas de portugueses, principais países de destino da emigração, 2022 ou último ano disponível</v>
      </c>
      <c r="C5" s="198"/>
      <c r="D5" s="198"/>
      <c r="E5" s="197" t="str">
        <f>HYPERLINK('Gráfico 2.2'!A1,'Gráfico 2.2'!B2)</f>
        <v>Gráfico 2.2  Entradas de portugueses em percentagem das entradas de estrangeiros, principais países de destino da emigração, 2022 ou último ano disponível</v>
      </c>
      <c r="F5" s="200"/>
      <c r="G5" s="200"/>
      <c r="H5" s="52"/>
    </row>
    <row r="6" spans="1:13" s="17" customFormat="1" ht="15" customHeight="1" x14ac:dyDescent="0.25">
      <c r="A6" s="42"/>
      <c r="B6" s="197" t="str">
        <f>HYPERLINK('Quadro 2.3'!A1,'Quadro 2.3'!B2)</f>
        <v>Quadro 2.3 Entradas de portugueses, principais países de destino da emigração, variação 2021-2022 ou últimos dois anos disponíveis</v>
      </c>
      <c r="C6" s="198"/>
      <c r="D6" s="198"/>
      <c r="E6" s="197" t="str">
        <f>HYPERLINK('Gráfico 2.3'!A1,'Gráfico 2.3'!B2)</f>
        <v>Gráfico 2.3  Entradas de portugueses, principais países de destino da emigração, variação 2021-2022 ou últimos dois anos disponíveis</v>
      </c>
      <c r="F6" s="200"/>
      <c r="G6" s="200"/>
      <c r="H6" s="52"/>
    </row>
    <row r="7" spans="1:13" s="17" customFormat="1" ht="15" customHeight="1" x14ac:dyDescent="0.25">
      <c r="A7" s="42"/>
      <c r="B7" s="197" t="str">
        <f>HYPERLINK('Quadro 2.4'!A1,'Quadro 2.4'!B2)</f>
        <v>Quadro 2.4 Entradas de portugueses por sexo, principais países de destino da emigração, 2022 ou último ano disponível</v>
      </c>
      <c r="C7" s="198"/>
      <c r="D7" s="198"/>
      <c r="E7" s="197" t="str">
        <f>HYPERLINK('Gráfico 2.4'!A1,'Gráfico 2.4'!B2)</f>
        <v>Gráfico 2.4  Entradas de mulheres em percentagem do total de entradas de portugueses, principais países de destino da emigração, 2022 ou último ano disponível</v>
      </c>
      <c r="F7" s="200"/>
      <c r="G7" s="200"/>
      <c r="H7" s="52"/>
    </row>
    <row r="8" spans="1:13" s="17" customFormat="1" ht="15" customHeight="1" x14ac:dyDescent="0.25">
      <c r="A8" s="42"/>
      <c r="B8" s="197" t="str">
        <f>HYPERLINK('Quadro 2.5'!A1,'Quadro 2.5'!B2)</f>
        <v>Quadro 2.5 Entradas de portugueses por grupo etário, principais países de destino da emigração, 2022 ou último ano disponível</v>
      </c>
      <c r="C8" s="198"/>
      <c r="D8" s="198"/>
      <c r="E8" s="197" t="str">
        <f>HYPERLINK('Gráfico 2.5'!A1,'Gráfico 2.5'!B2)</f>
        <v>Gráfico 2.5  Entradas de portugueses com 15-64 anos em percentagem do total de entradas de portugueses, principais países de destino da emigração, 2022 ou último ano disponível</v>
      </c>
      <c r="F8" s="200"/>
      <c r="G8" s="200"/>
      <c r="H8" s="52"/>
    </row>
    <row r="9" spans="1:13" s="17" customFormat="1" ht="15" customHeight="1" x14ac:dyDescent="0.25">
      <c r="A9" s="42"/>
      <c r="B9" s="197" t="str">
        <f>HYPERLINK('Quadro 2.6'!A1,'Quadro 2.6'!B2)</f>
        <v>Quadro 2.6 Nascidos em Portugal residentes no estrangeiro, principais países de destino da emigração, 2022 ou último ano disponível</v>
      </c>
      <c r="C9" s="198"/>
      <c r="D9" s="198"/>
      <c r="E9" s="197" t="str">
        <f>HYPERLINK('Gráfico 2.6'!A1,'Gráfico 2.6'!B2)</f>
        <v>Gráfico 2.6  Nascidos em Portugal residentes no estrangeiro, principais países de destino da emigração, 2022 ou último ano disponível</v>
      </c>
      <c r="F9" s="200"/>
      <c r="G9" s="200"/>
      <c r="H9" s="52"/>
    </row>
    <row r="10" spans="1:13" s="17" customFormat="1" ht="15" customHeight="1" x14ac:dyDescent="0.25">
      <c r="A10" s="42"/>
      <c r="B10" s="197" t="str">
        <f>HYPERLINK('Quadro 2.7'!A1,'Quadro 2.7'!B2)</f>
        <v>Quadro 2.7 Nascidos em Portugal residentes no estrangeiro, principais países de destino da emigração, variação 2021-2022 ou últimos dois anos disponíveis</v>
      </c>
      <c r="C10" s="198"/>
      <c r="D10" s="198"/>
      <c r="E10" s="197" t="str">
        <f>HYPERLINK('Gráfico 2.7'!A1,'Gráfico 2.7'!B2)</f>
        <v>Gráfico 2.7  Nascidos em Portugal residentes no estrangeiro em percentagem da população nascida no estrangeiro, principais países de destino da emigração, 2022 ou último ano disponível</v>
      </c>
      <c r="F10" s="200"/>
      <c r="G10" s="200"/>
      <c r="H10" s="52"/>
    </row>
    <row r="11" spans="1:13" s="17" customFormat="1" ht="15" customHeight="1" x14ac:dyDescent="0.25">
      <c r="A11" s="42"/>
      <c r="B11" s="197" t="str">
        <f>HYPERLINK('Quadro 2.8'!A1,'Quadro 2.8'!B2)</f>
        <v>Quadro 2.8 Nascidos em Portugal residentes no estrangeiro por sexo, principais países de destino da emigração, 2022 ou último ano disponível</v>
      </c>
      <c r="C11" s="198"/>
      <c r="D11" s="198"/>
      <c r="E11" s="197" t="str">
        <f>HYPERLINK('Gráfico 2.8'!A1,'Gráfico 2.8'!B2)</f>
        <v>Gráfico 2.8  Nascidos em Portugal residentes no estrangeiro, principais países de destino da emigração, variação 2021-2022 ou últimos dois anos disponíveis</v>
      </c>
      <c r="F11" s="200"/>
      <c r="G11" s="200"/>
      <c r="H11" s="52"/>
    </row>
    <row r="12" spans="1:13" s="17" customFormat="1" ht="15" customHeight="1" x14ac:dyDescent="0.25">
      <c r="A12" s="42"/>
      <c r="B12" s="197" t="str">
        <f>HYPERLINK('Quadro 2.9'!A1,'Quadro 2.9'!B2)</f>
        <v>Quadro 2.9  Nascidos em Portugal residentes no estrangeiro por grupo etário, principais países de destino da emigração, 2022 ou último ano disponível</v>
      </c>
      <c r="C12" s="198"/>
      <c r="D12" s="198"/>
      <c r="E12" s="197" t="str">
        <f>HYPERLINK('Gráfico 2.9'!A1,'Gráfico 2.9'!B2)</f>
        <v>Gráfico 2.9  Mulheres nascidas em Portugal residentes no estrangeiro em percentagem do total de nascidos em Portugal residentes no estrangeiro, principais países de destino da emigração, 2022 ou último ano disponível</v>
      </c>
      <c r="F12" s="197"/>
      <c r="G12" s="197"/>
      <c r="H12" s="197"/>
      <c r="I12" s="197"/>
      <c r="J12" s="197"/>
    </row>
    <row r="13" spans="1:13" s="17" customFormat="1" ht="15" customHeight="1" x14ac:dyDescent="0.25">
      <c r="A13" s="76"/>
      <c r="B13" s="199" t="str">
        <f>HYPERLINK('Quadro 2.10'!A1,'Quadro 2.10'!B2)</f>
        <v>Quadro 2.10 Aquisição de nacionalidade por portugueses residentes no estrangeiro, principais países de destino da emigração, 2022 ou último ano disponível</v>
      </c>
      <c r="C13" s="200"/>
      <c r="D13" s="200"/>
      <c r="E13" s="197" t="str">
        <f>HYPERLINK('Gráfico 2.10'!A1,'Gráfico 2.10'!B2)</f>
        <v>Gráfico 2.10  Nascidos em Portugal residentes no estrangeiro com mais de 65 anos em percentagem do total de nascidos em Portugal residentes no estrangeiro, principais países de destino da emigração, 2022 ou último ano disponível</v>
      </c>
      <c r="F13" s="200"/>
      <c r="G13" s="200"/>
      <c r="H13" s="51"/>
    </row>
    <row r="14" spans="1:13" s="17" customFormat="1" ht="15" customHeight="1" x14ac:dyDescent="0.25">
      <c r="A14" s="76"/>
      <c r="B14" s="199" t="str">
        <f>HYPERLINK('Quadro 2.11'!A1,'Quadro 2.11'!B2)</f>
        <v>Quadro 2.11 Aquisição de nacionalidade por portugueses residentes no estrangeiro, principais países de destino da emigração, variação 2021-2022 ou últimos dois anos disponíveis</v>
      </c>
      <c r="C14" s="200"/>
      <c r="D14" s="200"/>
      <c r="E14" s="197" t="str">
        <f>HYPERLINK('Gráfico 2.11'!A1,'Gráfico 2.11'!B2)</f>
        <v>Gráfico 2.11  Aquisição de nacionalidade por portugueses residentes no estrangeiro, principais países de destino da emigração, 2022 ou último ano disponível</v>
      </c>
      <c r="F14" s="200"/>
      <c r="G14" s="200"/>
      <c r="H14" s="51"/>
    </row>
    <row r="15" spans="1:13" s="30" customFormat="1" ht="15" customHeight="1" x14ac:dyDescent="0.2">
      <c r="A15" s="76"/>
      <c r="B15" s="197" t="str">
        <f>HYPERLINK('Quadro 2.12'!A1,'Quadro 2.12'!B2)</f>
        <v>Quadro 2.12 Residentes no estrangeiro com nacionalidade portuguesa, principais países de destino da emigração, 2022 ou último ano disponível</v>
      </c>
      <c r="C15" s="198"/>
      <c r="D15" s="198"/>
      <c r="E15" s="197" t="str">
        <f>HYPERLINK('Gráfico 2.12'!A1,'Gráfico 2.12'!B2)</f>
        <v>Gráfico 2.12  Aquisição de nacionalidade por portugueses residentes no estrangeiro, principais países de destino da emigração, variação 2021-2022 ou últimos dois anos disponíveis</v>
      </c>
      <c r="F15" s="200"/>
      <c r="G15" s="200"/>
      <c r="H15" s="50"/>
    </row>
    <row r="16" spans="1:13" s="30" customFormat="1" ht="15" customHeight="1" x14ac:dyDescent="0.2">
      <c r="A16" s="76"/>
      <c r="B16" s="199" t="str">
        <f>HYPERLINK('Quadro 2.13'!A1,'Quadro 2.13'!B2)</f>
        <v>Quadro 2.13 Residentes no estrangeiro com nacionalidade portuguesa, principais países de destino da emigração, variação 2021-2022 ou últimos dois anos disponíveis</v>
      </c>
      <c r="C16" s="200"/>
      <c r="D16" s="200"/>
      <c r="E16" s="197" t="str">
        <f>HYPERLINK('Gráfico 2.13'!A1,'Gráfico 2.13'!B2)</f>
        <v>Gráfico 2.13  Residentes no estrangeiro com nacionalidade portuguesa, principais países de destino, 2022 ou último ano disponível</v>
      </c>
      <c r="F16" s="200"/>
      <c r="G16" s="200"/>
      <c r="H16" s="50"/>
    </row>
    <row r="17" spans="1:8" s="17" customFormat="1" ht="15" customHeight="1" x14ac:dyDescent="0.25">
      <c r="A17" s="42"/>
      <c r="B17" s="197" t="str">
        <f>HYPERLINK('Quadro 2.14'!A1,'Quadro 2.14'!B2)</f>
        <v>Quadro 2.14 Registos consulares de portugueses residentes no estrangeiro, principais países de destino da emigração, 2022</v>
      </c>
      <c r="C17" s="198"/>
      <c r="D17" s="198"/>
      <c r="E17" s="197" t="str">
        <f>HYPERLINK('Gráfico 2.14'!A1,'Gráfico 2.14'!B2)</f>
        <v>Gráfico 2.14  Residentes no estrangeiro com nacionalidade portuguesa, principais países de destino da emigração, variação 2021-2022 ou últimos dois anos disponíveis</v>
      </c>
      <c r="F17" s="200"/>
      <c r="G17" s="200"/>
      <c r="H17" s="51"/>
    </row>
    <row r="18" spans="1:8" s="17" customFormat="1" ht="15" customHeight="1" x14ac:dyDescent="0.25">
      <c r="A18" s="42"/>
      <c r="B18" s="89"/>
      <c r="C18" s="90"/>
      <c r="D18" s="90"/>
      <c r="E18" s="197" t="str">
        <f>HYPERLINK('Gráfico 2.15'!A1,'Gráfico 2.15'!B2)</f>
        <v>Gráfico 2.15  Registos consulares de portugueses residentes no estrangeiro, principais países de destino da emigração, 2022</v>
      </c>
      <c r="F18" s="200"/>
      <c r="G18" s="200"/>
      <c r="H18" s="51"/>
    </row>
    <row r="19" spans="1:8" s="30" customFormat="1" ht="15" customHeight="1" x14ac:dyDescent="0.2">
      <c r="A19" s="42"/>
      <c r="B19" s="197"/>
      <c r="C19" s="198"/>
      <c r="D19" s="198"/>
      <c r="E19" s="17"/>
      <c r="F19" s="17"/>
      <c r="G19" s="17"/>
      <c r="H19" s="51"/>
    </row>
    <row r="20" spans="1:8" ht="30" customHeight="1" x14ac:dyDescent="0.25">
      <c r="B20" s="53"/>
      <c r="C20" s="54"/>
      <c r="D20" s="54"/>
      <c r="E20" s="87"/>
      <c r="F20" s="87"/>
      <c r="G20" s="87"/>
      <c r="H20" s="49"/>
    </row>
    <row r="21" spans="1:8" s="87" customFormat="1" ht="15" customHeight="1" x14ac:dyDescent="0.25">
      <c r="A21" s="4" t="s">
        <v>31</v>
      </c>
      <c r="B21" s="204" t="s">
        <v>159</v>
      </c>
      <c r="C21" s="205"/>
    </row>
    <row r="22" spans="1:8" s="87" customFormat="1" ht="15" customHeight="1" x14ac:dyDescent="0.25">
      <c r="A22" s="99" t="s">
        <v>1</v>
      </c>
      <c r="B22" s="206" t="s">
        <v>105</v>
      </c>
      <c r="C22" s="206"/>
      <c r="D22" s="206"/>
      <c r="E22" s="188"/>
      <c r="F22" s="188"/>
      <c r="G22" s="188"/>
      <c r="H22" s="100"/>
    </row>
    <row r="23" spans="1:8" ht="30" customHeight="1" x14ac:dyDescent="0.25"/>
    <row r="24" spans="1:8" ht="60" customHeight="1" x14ac:dyDescent="0.25">
      <c r="B24" s="201" t="s">
        <v>58</v>
      </c>
      <c r="C24" s="202"/>
      <c r="D24" s="203"/>
    </row>
    <row r="25" spans="1:8" ht="15" customHeight="1" x14ac:dyDescent="0.25"/>
    <row r="26" spans="1:8" ht="15" customHeight="1" x14ac:dyDescent="0.25"/>
    <row r="27" spans="1:8" ht="15" customHeight="1" x14ac:dyDescent="0.25"/>
    <row r="28" spans="1:8" ht="15" customHeight="1" x14ac:dyDescent="0.25"/>
  </sheetData>
  <mergeCells count="36">
    <mergeCell ref="B1:D1"/>
    <mergeCell ref="B4:D4"/>
    <mergeCell ref="B5:D5"/>
    <mergeCell ref="B9:D9"/>
    <mergeCell ref="B2:H2"/>
    <mergeCell ref="B3:G3"/>
    <mergeCell ref="E4:G4"/>
    <mergeCell ref="E5:G5"/>
    <mergeCell ref="E9:G9"/>
    <mergeCell ref="B6:D6"/>
    <mergeCell ref="E6:G6"/>
    <mergeCell ref="E7:G7"/>
    <mergeCell ref="E8:G8"/>
    <mergeCell ref="B7:D7"/>
    <mergeCell ref="B8:D8"/>
    <mergeCell ref="E18:G18"/>
    <mergeCell ref="E11:G11"/>
    <mergeCell ref="B15:D15"/>
    <mergeCell ref="E14:G14"/>
    <mergeCell ref="B24:D24"/>
    <mergeCell ref="B13:D13"/>
    <mergeCell ref="B17:D17"/>
    <mergeCell ref="E16:G16"/>
    <mergeCell ref="B19:D19"/>
    <mergeCell ref="B21:C21"/>
    <mergeCell ref="E17:G17"/>
    <mergeCell ref="B11:D11"/>
    <mergeCell ref="B12:D12"/>
    <mergeCell ref="E12:J12"/>
    <mergeCell ref="B22:D22"/>
    <mergeCell ref="B10:D10"/>
    <mergeCell ref="B14:D14"/>
    <mergeCell ref="B16:D16"/>
    <mergeCell ref="E10:G10"/>
    <mergeCell ref="E15:G15"/>
    <mergeCell ref="E13:G13"/>
  </mergeCells>
  <hyperlinks>
    <hyperlink ref="B4:D4" location="'Quadro 2.1'!A1" display="=HYPERLINK('Quadro 2.1'!A1;'Quadro 2.1'!B2)" xr:uid="{00000000-0004-0000-0000-000000000000}"/>
    <hyperlink ref="B5:D5" location="'Quadro 2.2'!A1" display="=HYPERLINK('Quadro 2.2'!A1;'Quadro 2.2'!B2)" xr:uid="{00000000-0004-0000-0000-000001000000}"/>
    <hyperlink ref="B9:D9" location="'Quadro 2.6'!A1" display="'Quadro 2.6'!A1" xr:uid="{00000000-0004-0000-0000-000002000000}"/>
    <hyperlink ref="B17:D17" location="'Quadro 2.14'!A1" display="'Quadro 2.14'!A1" xr:uid="{00000000-0004-0000-0000-000003000000}"/>
    <hyperlink ref="E4:G4" location="'Gráfico 2.1'!A1" display="=HYPERLINK('Gráfico 2.1'!A1;'Gráfico 2.1'!B2)" xr:uid="{00000000-0004-0000-0000-000004000000}"/>
    <hyperlink ref="E5:G5" location="'Gráfico 2.2'!A1" display="=HYPERLINK('Gráfico 2.2'!A1;'Gráfico 2.2'!B2)" xr:uid="{00000000-0004-0000-0000-000005000000}"/>
    <hyperlink ref="E9:G9" location="'Gráfico 2.6'!A1" display="'Gráfico 2.6'!A1" xr:uid="{00000000-0004-0000-0000-000006000000}"/>
    <hyperlink ref="E11:G11" location="'Gráfico 2.8'!A1" display="'Gráfico 2.8'!A1" xr:uid="{00000000-0004-0000-0000-000007000000}"/>
    <hyperlink ref="E18:G18" location="'Gráfico 2.15'!A1" display="'Gráfico 2.15'!A1" xr:uid="{00000000-0004-0000-0000-000008000000}"/>
    <hyperlink ref="B13:D13" location="'Quadro 2.10'!A1" display="'Quadro 2.10'!A1" xr:uid="{00000000-0004-0000-0000-000009000000}"/>
    <hyperlink ref="B15:D15" location="'Quadro 2.12'!A1" display="'Quadro 2.12'!A1" xr:uid="{00000000-0004-0000-0000-00000A000000}"/>
    <hyperlink ref="E14:G14" location="'Gráfico 2.11'!A1" display="'Gráfico 2.11'!A1" xr:uid="{00000000-0004-0000-0000-00000B000000}"/>
    <hyperlink ref="E16:G16" location="'Gráfico 2.13'!A1" display="'Gráfico 2.13'!A1" xr:uid="{00000000-0004-0000-0000-00000C000000}"/>
    <hyperlink ref="B6:D6" location="'Quadro 2.3'!A1" display="'Quadro 2.3'!A1" xr:uid="{00000000-0004-0000-0000-00000D000000}"/>
    <hyperlink ref="B10" location="'Quadro 2.3a '!A1" display="'Quadro 2.3a '!A1" xr:uid="{00000000-0004-0000-0000-00000E000000}"/>
    <hyperlink ref="B10:D10" location="'Quadro 2.7'!A1" display="'Quadro 2.7'!A1" xr:uid="{00000000-0004-0000-0000-00000F000000}"/>
    <hyperlink ref="B14:D14" location="'Quadro 2.11'!A1" display="'Quadro 2.11'!A1" xr:uid="{00000000-0004-0000-0000-000010000000}"/>
    <hyperlink ref="B16:D16" location="'Quadro 2.13'!A1" display="'Quadro 2.13'!A1" xr:uid="{00000000-0004-0000-0000-000011000000}"/>
    <hyperlink ref="E10:G10" location="'Gráfico 2.7'!A1" display="'Gráfico 2.7'!A1" xr:uid="{00000000-0004-0000-0000-000012000000}"/>
    <hyperlink ref="E15:G15" location="'Gráfico 2.12'!A1" display="'Gráfico 2.12'!A1" xr:uid="{00000000-0004-0000-0000-000013000000}"/>
    <hyperlink ref="E17:G17" location="'Gráfico 2.14'!A1" display="'Gráfico 2.14'!A1" xr:uid="{00000000-0004-0000-0000-000014000000}"/>
    <hyperlink ref="B7:D7" location="'Quadro 2.4'!A1" display="'Quadro 2.4'!A1" xr:uid="{00000000-0004-0000-0000-000017000000}"/>
    <hyperlink ref="B8:D8" location="'Quadro 2.5'!A1" display="'Quadro 2.5'!A1" xr:uid="{00000000-0004-0000-0000-000018000000}"/>
    <hyperlink ref="B11" location="'Quadro 2.3a '!A1" display="'Quadro 2.3a '!A1" xr:uid="{00000000-0004-0000-0000-000019000000}"/>
    <hyperlink ref="B11:D11" location="'Quadro 2.8'!A1" display="'Quadro 2.8'!A1" xr:uid="{00000000-0004-0000-0000-00001A000000}"/>
    <hyperlink ref="B12" location="'Quadro 2.3a '!A1" display="'Quadro 2.3a '!A1" xr:uid="{00000000-0004-0000-0000-00001B000000}"/>
    <hyperlink ref="B12:D12" location="'Quadro 2.9'!A1" display="'Quadro 2.9'!A1" xr:uid="{00000000-0004-0000-0000-00001C000000}"/>
    <hyperlink ref="E6:G6" location="'Gráfico 2.3'!A1" display="'Gráfico 2.3'!A1" xr:uid="{00000000-0004-0000-0000-00001D000000}"/>
    <hyperlink ref="E7:G7" location="'Gráfico 2.4'!A1" display="'Gráfico 2.4'!A1" xr:uid="{00000000-0004-0000-0000-00001E000000}"/>
    <hyperlink ref="E8:G8" location="'Gráfico 2.5'!A1" display="'Gráfico 2.5'!A1" xr:uid="{00000000-0004-0000-0000-00001F000000}"/>
    <hyperlink ref="E13:G13" location="'Gráfico 2.10'!A1" display="'Gráfico 2.10'!A1" xr:uid="{00000000-0004-0000-0000-000020000000}"/>
    <hyperlink ref="E12:J12" location="'Gráfico 2.9'!A1" display="'Gráfico 2.9'!A1" xr:uid="{00000000-0004-0000-0000-000021000000}"/>
    <hyperlink ref="B22" r:id="rId1" display="http://www.observatorioemigracao.pt/np4/8218" xr:uid="{B3089C7D-E40E-479D-86BF-29B4729F4A5E}"/>
    <hyperlink ref="B22:C22" r:id="rId2" display="ttp://www.observatorioemigracao.pt/np4/8218" xr:uid="{E7197B91-688C-4C21-8350-001D0FFD2A72}"/>
    <hyperlink ref="B22:D22" r:id="rId3" display="http://www.observatorioemigracao.pt/np4/9387" xr:uid="{F7195C47-8262-4E27-B041-3E2C36E545CC}"/>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1"/>
  <sheetViews>
    <sheetView showGridLines="0" zoomScaleNormal="100" workbookViewId="0">
      <selection activeCell="C1" sqref="C1"/>
    </sheetView>
  </sheetViews>
  <sheetFormatPr defaultColWidth="8.7109375" defaultRowHeight="12" customHeight="1" x14ac:dyDescent="0.25"/>
  <cols>
    <col min="1" max="1" width="12.7109375" style="82" customWidth="1"/>
    <col min="2" max="7" width="18.7109375" style="1" customWidth="1"/>
    <col min="8" max="8" width="18.7109375" customWidth="1"/>
    <col min="9" max="16384" width="8.7109375" style="1"/>
  </cols>
  <sheetData>
    <row r="1" spans="1:17" ht="30" customHeight="1" x14ac:dyDescent="0.25">
      <c r="A1" s="24" t="s">
        <v>0</v>
      </c>
      <c r="B1" s="48"/>
      <c r="C1" s="35" t="s">
        <v>75</v>
      </c>
      <c r="D1" s="7"/>
      <c r="H1" s="35"/>
    </row>
    <row r="2" spans="1:17" ht="45" customHeight="1" thickBot="1" x14ac:dyDescent="0.3">
      <c r="B2" s="225" t="s">
        <v>160</v>
      </c>
      <c r="C2" s="226"/>
      <c r="D2" s="226"/>
      <c r="E2" s="226"/>
      <c r="F2" s="226"/>
      <c r="G2" s="226"/>
      <c r="H2" s="227"/>
      <c r="J2" s="97"/>
      <c r="K2" s="97"/>
      <c r="L2" s="97"/>
      <c r="M2" s="97"/>
    </row>
    <row r="3" spans="1:17" ht="30" customHeight="1" x14ac:dyDescent="0.25">
      <c r="B3" s="232" t="s">
        <v>9</v>
      </c>
      <c r="C3" s="234" t="s">
        <v>78</v>
      </c>
      <c r="D3" s="229" t="s">
        <v>83</v>
      </c>
      <c r="E3" s="230"/>
      <c r="F3" s="230"/>
      <c r="G3" s="230"/>
      <c r="H3" s="231"/>
    </row>
    <row r="4" spans="1:17" ht="45" customHeight="1" x14ac:dyDescent="0.25">
      <c r="B4" s="233"/>
      <c r="C4" s="235"/>
      <c r="D4" s="37" t="s">
        <v>87</v>
      </c>
      <c r="E4" s="45" t="s">
        <v>86</v>
      </c>
      <c r="F4" s="45" t="s">
        <v>85</v>
      </c>
      <c r="G4" s="45" t="s">
        <v>84</v>
      </c>
      <c r="H4" s="45" t="s">
        <v>88</v>
      </c>
    </row>
    <row r="5" spans="1:17" ht="15" customHeight="1" x14ac:dyDescent="0.25">
      <c r="B5" s="103" t="s">
        <v>20</v>
      </c>
      <c r="C5" s="183" t="s">
        <v>5</v>
      </c>
      <c r="D5" s="108" t="s">
        <v>5</v>
      </c>
      <c r="E5" s="108" t="s">
        <v>5</v>
      </c>
      <c r="F5" s="108" t="s">
        <v>5</v>
      </c>
      <c r="G5" s="108" t="s">
        <v>5</v>
      </c>
      <c r="H5" s="133" t="s">
        <v>5</v>
      </c>
      <c r="J5" s="187"/>
    </row>
    <row r="6" spans="1:17" ht="15" customHeight="1" x14ac:dyDescent="0.25">
      <c r="B6" s="106" t="s">
        <v>4</v>
      </c>
      <c r="C6" s="184" t="s">
        <v>5</v>
      </c>
      <c r="D6" s="108" t="s">
        <v>5</v>
      </c>
      <c r="E6" s="108" t="s">
        <v>5</v>
      </c>
      <c r="F6" s="108" t="s">
        <v>5</v>
      </c>
      <c r="G6" s="108" t="s">
        <v>5</v>
      </c>
      <c r="H6" s="133" t="s">
        <v>5</v>
      </c>
      <c r="J6" s="82"/>
    </row>
    <row r="7" spans="1:17" ht="15" customHeight="1" x14ac:dyDescent="0.25">
      <c r="B7" s="106" t="s">
        <v>14</v>
      </c>
      <c r="C7" s="184">
        <v>18390</v>
      </c>
      <c r="D7" s="108">
        <v>310</v>
      </c>
      <c r="E7" s="108">
        <v>2840</v>
      </c>
      <c r="F7" s="108">
        <v>8600</v>
      </c>
      <c r="G7" s="108">
        <v>6640</v>
      </c>
      <c r="H7" s="133">
        <f t="shared" ref="H7:H27" si="0">+G7*100/C7</f>
        <v>36.106579662860248</v>
      </c>
    </row>
    <row r="8" spans="1:17" ht="15" customHeight="1" x14ac:dyDescent="0.25">
      <c r="B8" s="106" t="s">
        <v>15</v>
      </c>
      <c r="C8" s="184">
        <v>3248</v>
      </c>
      <c r="D8" s="108">
        <v>286</v>
      </c>
      <c r="E8" s="108">
        <v>1460</v>
      </c>
      <c r="F8" s="108">
        <v>1341</v>
      </c>
      <c r="G8" s="108">
        <v>161</v>
      </c>
      <c r="H8" s="133">
        <f t="shared" si="0"/>
        <v>4.9568965517241379</v>
      </c>
    </row>
    <row r="9" spans="1:17" ht="15" customHeight="1" x14ac:dyDescent="0.25">
      <c r="B9" s="109" t="s">
        <v>29</v>
      </c>
      <c r="C9" s="185">
        <v>38423</v>
      </c>
      <c r="D9" s="111">
        <v>2680</v>
      </c>
      <c r="E9" s="111">
        <v>13425</v>
      </c>
      <c r="F9" s="111">
        <v>18349</v>
      </c>
      <c r="G9" s="111">
        <v>3969</v>
      </c>
      <c r="H9" s="133">
        <f t="shared" si="0"/>
        <v>10.32975040991073</v>
      </c>
    </row>
    <row r="10" spans="1:17" ht="15" customHeight="1" x14ac:dyDescent="0.25">
      <c r="B10" s="109" t="s">
        <v>16</v>
      </c>
      <c r="C10" s="185">
        <v>137972</v>
      </c>
      <c r="D10" s="111">
        <v>3652</v>
      </c>
      <c r="E10" s="111">
        <v>5363</v>
      </c>
      <c r="F10" s="111">
        <v>46126</v>
      </c>
      <c r="G10" s="111">
        <v>82832</v>
      </c>
      <c r="H10" s="133">
        <f t="shared" si="0"/>
        <v>60.035369495259907</v>
      </c>
    </row>
    <row r="11" spans="1:17" ht="15" customHeight="1" x14ac:dyDescent="0.25">
      <c r="B11" s="109" t="s">
        <v>6</v>
      </c>
      <c r="C11" s="185" t="s">
        <v>5</v>
      </c>
      <c r="D11" s="111" t="s">
        <v>5</v>
      </c>
      <c r="E11" s="111" t="s">
        <v>5</v>
      </c>
      <c r="F11" s="111" t="s">
        <v>5</v>
      </c>
      <c r="G11" s="111" t="s">
        <v>5</v>
      </c>
      <c r="H11" s="133" t="s">
        <v>5</v>
      </c>
    </row>
    <row r="12" spans="1:17" ht="15" customHeight="1" x14ac:dyDescent="0.25">
      <c r="B12" s="109" t="s">
        <v>17</v>
      </c>
      <c r="C12" s="185">
        <v>133695</v>
      </c>
      <c r="D12" s="111">
        <v>1175</v>
      </c>
      <c r="E12" s="111">
        <v>21117</v>
      </c>
      <c r="F12" s="111">
        <v>55758</v>
      </c>
      <c r="G12" s="111">
        <v>55645</v>
      </c>
      <c r="H12" s="133">
        <f t="shared" si="0"/>
        <v>41.620853435057406</v>
      </c>
    </row>
    <row r="13" spans="1:17" ht="15" customHeight="1" x14ac:dyDescent="0.25">
      <c r="B13" s="109" t="s">
        <v>18</v>
      </c>
      <c r="C13" s="185">
        <v>3656</v>
      </c>
      <c r="D13" s="111">
        <v>393</v>
      </c>
      <c r="E13" s="111">
        <v>2011</v>
      </c>
      <c r="F13" s="111">
        <v>1084</v>
      </c>
      <c r="G13" s="111">
        <v>168</v>
      </c>
      <c r="H13" s="133">
        <f t="shared" si="0"/>
        <v>4.5951859956236323</v>
      </c>
    </row>
    <row r="14" spans="1:17" ht="15" customHeight="1" x14ac:dyDescent="0.25">
      <c r="B14" s="109" t="s">
        <v>26</v>
      </c>
      <c r="C14" s="185">
        <v>93621</v>
      </c>
      <c r="D14" s="111">
        <v>3547</v>
      </c>
      <c r="E14" s="111">
        <v>27685</v>
      </c>
      <c r="F14" s="111">
        <v>45575</v>
      </c>
      <c r="G14" s="111">
        <v>16814</v>
      </c>
      <c r="H14" s="133">
        <f t="shared" si="0"/>
        <v>17.959645805962339</v>
      </c>
    </row>
    <row r="15" spans="1:17" ht="15" customHeight="1" x14ac:dyDescent="0.25">
      <c r="B15" s="109" t="s">
        <v>36</v>
      </c>
      <c r="C15" s="185" t="s">
        <v>5</v>
      </c>
      <c r="D15" s="111" t="s">
        <v>5</v>
      </c>
      <c r="E15" s="111" t="s">
        <v>5</v>
      </c>
      <c r="F15" s="111" t="s">
        <v>5</v>
      </c>
      <c r="G15" s="111" t="s">
        <v>5</v>
      </c>
      <c r="H15" s="133" t="s">
        <v>5</v>
      </c>
    </row>
    <row r="16" spans="1:17" ht="15" customHeight="1" x14ac:dyDescent="0.25">
      <c r="B16" s="109" t="s">
        <v>19</v>
      </c>
      <c r="C16" s="185">
        <v>613562</v>
      </c>
      <c r="D16" s="111">
        <v>23199</v>
      </c>
      <c r="E16" s="111">
        <v>294048</v>
      </c>
      <c r="F16" s="111" t="s">
        <v>5</v>
      </c>
      <c r="G16" s="111">
        <v>296315</v>
      </c>
      <c r="H16" s="133">
        <f t="shared" si="0"/>
        <v>48.294222914717665</v>
      </c>
      <c r="O16" s="81"/>
      <c r="P16" s="81"/>
      <c r="Q16" s="81"/>
    </row>
    <row r="17" spans="1:17" ht="15" customHeight="1" x14ac:dyDescent="0.25">
      <c r="B17" s="109" t="s">
        <v>24</v>
      </c>
      <c r="C17" s="185">
        <v>21735</v>
      </c>
      <c r="D17" s="111">
        <v>1179</v>
      </c>
      <c r="E17" s="111">
        <v>10247</v>
      </c>
      <c r="F17" s="111">
        <v>8256</v>
      </c>
      <c r="G17" s="111">
        <v>2053</v>
      </c>
      <c r="H17" s="133">
        <f t="shared" si="0"/>
        <v>9.4455946629859682</v>
      </c>
    </row>
    <row r="18" spans="1:17" ht="15" customHeight="1" x14ac:dyDescent="0.25">
      <c r="B18" s="109" t="s">
        <v>32</v>
      </c>
      <c r="C18" s="185">
        <v>3866</v>
      </c>
      <c r="D18" s="111">
        <v>463</v>
      </c>
      <c r="E18" s="111">
        <v>2436</v>
      </c>
      <c r="F18" s="111">
        <v>922</v>
      </c>
      <c r="G18" s="111">
        <v>45</v>
      </c>
      <c r="H18" s="133">
        <f t="shared" si="0"/>
        <v>1.1639937920331092</v>
      </c>
    </row>
    <row r="19" spans="1:17" ht="15" customHeight="1" x14ac:dyDescent="0.25">
      <c r="B19" s="109" t="s">
        <v>21</v>
      </c>
      <c r="C19" s="185" t="s">
        <v>5</v>
      </c>
      <c r="D19" s="111" t="s">
        <v>5</v>
      </c>
      <c r="E19" s="111" t="s">
        <v>5</v>
      </c>
      <c r="F19" s="111" t="s">
        <v>5</v>
      </c>
      <c r="G19" s="111" t="s">
        <v>5</v>
      </c>
      <c r="H19" s="133" t="s">
        <v>5</v>
      </c>
    </row>
    <row r="20" spans="1:17" ht="15" customHeight="1" x14ac:dyDescent="0.25">
      <c r="B20" s="109" t="s">
        <v>22</v>
      </c>
      <c r="C20" s="185" t="s">
        <v>5</v>
      </c>
      <c r="D20" s="111" t="s">
        <v>5</v>
      </c>
      <c r="E20" s="111" t="s">
        <v>5</v>
      </c>
      <c r="F20" s="111" t="s">
        <v>5</v>
      </c>
      <c r="G20" s="111" t="s">
        <v>5</v>
      </c>
      <c r="H20" s="133" t="s">
        <v>5</v>
      </c>
    </row>
    <row r="21" spans="1:17" ht="15" customHeight="1" x14ac:dyDescent="0.25">
      <c r="B21" s="109" t="s">
        <v>57</v>
      </c>
      <c r="C21" s="185">
        <v>2213</v>
      </c>
      <c r="D21" s="111">
        <v>337</v>
      </c>
      <c r="E21" s="111">
        <v>575</v>
      </c>
      <c r="F21" s="111">
        <v>1065</v>
      </c>
      <c r="G21" s="111">
        <v>236</v>
      </c>
      <c r="H21" s="133">
        <f t="shared" si="0"/>
        <v>10.664256665160416</v>
      </c>
    </row>
    <row r="22" spans="1:17" ht="15" customHeight="1" x14ac:dyDescent="0.25">
      <c r="B22" s="109" t="s">
        <v>23</v>
      </c>
      <c r="C22" s="185" t="s">
        <v>5</v>
      </c>
      <c r="D22" s="111" t="s">
        <v>5</v>
      </c>
      <c r="E22" s="111" t="s">
        <v>5</v>
      </c>
      <c r="F22" s="111" t="s">
        <v>5</v>
      </c>
      <c r="G22" s="111" t="s">
        <v>5</v>
      </c>
      <c r="H22" s="133" t="s">
        <v>5</v>
      </c>
      <c r="J22" s="3"/>
      <c r="K22" s="4"/>
      <c r="L22" s="4"/>
      <c r="M22" s="4"/>
      <c r="N22"/>
    </row>
    <row r="23" spans="1:17" ht="15" customHeight="1" x14ac:dyDescent="0.25">
      <c r="B23" s="109" t="s">
        <v>25</v>
      </c>
      <c r="C23" s="185">
        <v>3967</v>
      </c>
      <c r="D23" s="111">
        <v>407</v>
      </c>
      <c r="E23" s="111">
        <v>3455</v>
      </c>
      <c r="F23" s="111" t="s">
        <v>5</v>
      </c>
      <c r="G23" s="111">
        <v>105</v>
      </c>
      <c r="H23" s="133">
        <f t="shared" si="0"/>
        <v>2.6468364003024956</v>
      </c>
    </row>
    <row r="24" spans="1:17" ht="15" customHeight="1" x14ac:dyDescent="0.25">
      <c r="B24" s="109" t="s">
        <v>28</v>
      </c>
      <c r="C24" s="185">
        <v>156280</v>
      </c>
      <c r="D24" s="111">
        <v>17255</v>
      </c>
      <c r="E24" s="111">
        <v>77250</v>
      </c>
      <c r="F24" s="111">
        <v>52610</v>
      </c>
      <c r="G24" s="111">
        <v>9165</v>
      </c>
      <c r="H24" s="133">
        <f t="shared" si="0"/>
        <v>5.86447402098797</v>
      </c>
      <c r="J24" s="87"/>
      <c r="K24" s="87"/>
      <c r="L24" s="87"/>
      <c r="M24" s="87"/>
      <c r="N24" s="87"/>
    </row>
    <row r="25" spans="1:17" ht="15" customHeight="1" x14ac:dyDescent="0.25">
      <c r="B25" s="109" t="s">
        <v>27</v>
      </c>
      <c r="C25" s="185">
        <v>4740</v>
      </c>
      <c r="D25" s="111">
        <v>241</v>
      </c>
      <c r="E25" s="111">
        <v>1951</v>
      </c>
      <c r="F25" s="111">
        <v>1746</v>
      </c>
      <c r="G25" s="111">
        <v>802</v>
      </c>
      <c r="H25" s="133">
        <f t="shared" si="0"/>
        <v>16.919831223628691</v>
      </c>
      <c r="J25" s="100"/>
      <c r="K25" s="87"/>
      <c r="L25" s="87"/>
      <c r="M25" s="87"/>
      <c r="N25" s="87"/>
    </row>
    <row r="26" spans="1:17" ht="15" customHeight="1" x14ac:dyDescent="0.25">
      <c r="B26" s="109" t="s">
        <v>30</v>
      </c>
      <c r="C26" s="185">
        <v>203847</v>
      </c>
      <c r="D26" s="111">
        <v>6233</v>
      </c>
      <c r="E26" s="111">
        <v>73176</v>
      </c>
      <c r="F26" s="111">
        <v>116870</v>
      </c>
      <c r="G26" s="111">
        <v>7568</v>
      </c>
      <c r="H26" s="133">
        <f t="shared" si="0"/>
        <v>3.7125883628407581</v>
      </c>
    </row>
    <row r="27" spans="1:17" ht="15" customHeight="1" thickBot="1" x14ac:dyDescent="0.3">
      <c r="B27" s="112" t="s">
        <v>3</v>
      </c>
      <c r="C27" s="186">
        <v>37326</v>
      </c>
      <c r="D27" s="114">
        <v>174</v>
      </c>
      <c r="E27" s="114">
        <v>2699</v>
      </c>
      <c r="F27" s="114">
        <v>21202</v>
      </c>
      <c r="G27" s="114">
        <v>13251</v>
      </c>
      <c r="H27" s="138">
        <f t="shared" si="0"/>
        <v>35.500723356373577</v>
      </c>
    </row>
    <row r="28" spans="1:17" ht="15" customHeight="1" x14ac:dyDescent="0.25">
      <c r="B28" s="3"/>
      <c r="C28" s="4"/>
      <c r="D28" s="4"/>
      <c r="E28" s="4"/>
      <c r="F28" s="4"/>
      <c r="G28" s="4"/>
    </row>
    <row r="29" spans="1:17" ht="75" customHeight="1" x14ac:dyDescent="0.25">
      <c r="A29" s="83" t="s">
        <v>7</v>
      </c>
      <c r="B29" s="220" t="s">
        <v>132</v>
      </c>
      <c r="C29" s="213"/>
      <c r="D29" s="213"/>
      <c r="E29" s="213"/>
      <c r="F29" s="213"/>
      <c r="G29" s="213"/>
      <c r="H29" s="213"/>
      <c r="I29" s="3"/>
      <c r="O29"/>
      <c r="P29"/>
      <c r="Q29"/>
    </row>
    <row r="30" spans="1:17" ht="60" customHeight="1" x14ac:dyDescent="0.25">
      <c r="A30" s="83" t="s">
        <v>8</v>
      </c>
      <c r="B30" s="228" t="s">
        <v>94</v>
      </c>
      <c r="C30" s="213"/>
      <c r="D30" s="213"/>
      <c r="E30" s="213"/>
      <c r="F30" s="213"/>
      <c r="G30" s="213"/>
      <c r="H30" s="223"/>
    </row>
    <row r="31" spans="1:17" s="87" customFormat="1" ht="15" customHeight="1" x14ac:dyDescent="0.25">
      <c r="A31" s="4" t="s">
        <v>31</v>
      </c>
      <c r="B31" s="204" t="s">
        <v>159</v>
      </c>
      <c r="C31" s="205"/>
    </row>
    <row r="32" spans="1:17" s="87" customFormat="1" ht="15" customHeight="1" x14ac:dyDescent="0.25">
      <c r="A32" s="99" t="s">
        <v>1</v>
      </c>
      <c r="B32" s="206" t="s">
        <v>105</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J6:N19">
    <sortCondition ref="N6:N19"/>
  </sortState>
  <mergeCells count="8">
    <mergeCell ref="B32:D32"/>
    <mergeCell ref="B31:C31"/>
    <mergeCell ref="B2:H2"/>
    <mergeCell ref="B3:B4"/>
    <mergeCell ref="C3:C4"/>
    <mergeCell ref="D3:H3"/>
    <mergeCell ref="B29:H29"/>
    <mergeCell ref="B30:H30"/>
  </mergeCells>
  <hyperlinks>
    <hyperlink ref="C1" location="Índice!A1" display="[índice Ç]" xr:uid="{00000000-0004-0000-0900-000000000000}"/>
    <hyperlink ref="B32" r:id="rId1" display="http://www.observatorioemigracao.pt/np4/8218" xr:uid="{08D68AAD-7AC6-41A2-887E-0D8E01FCBCAB}"/>
    <hyperlink ref="B32:C32" r:id="rId2" display="ttp://www.observatorioemigracao.pt/np4/8218" xr:uid="{FD75C49F-BED5-40F0-85D4-7DAF3B57B6D0}"/>
    <hyperlink ref="B32:D32" r:id="rId3" display="http://www.observatorioemigracao.pt/np4/9387" xr:uid="{4DDDA990-3396-4E19-8F58-72323BBA7BE7}"/>
  </hyperlinks>
  <pageMargins left="0.7" right="0.7" top="0.75" bottom="0.75" header="0.3" footer="0.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5"/>
  <sheetViews>
    <sheetView showGridLines="0" workbookViewId="0">
      <selection activeCell="C1" sqref="C1"/>
    </sheetView>
  </sheetViews>
  <sheetFormatPr defaultColWidth="9.140625" defaultRowHeight="15" x14ac:dyDescent="0.25"/>
  <cols>
    <col min="1" max="1" width="12.7109375" style="21" customWidth="1"/>
    <col min="2" max="2" width="24.7109375" style="21" customWidth="1"/>
    <col min="3" max="3" width="24.7109375" style="25" customWidth="1"/>
    <col min="4" max="5" width="24.7109375" style="21" customWidth="1"/>
    <col min="10" max="16384" width="9.140625" style="21"/>
  </cols>
  <sheetData>
    <row r="1" spans="1:9" s="22" customFormat="1" ht="30" customHeight="1" x14ac:dyDescent="0.25">
      <c r="A1" s="23" t="s">
        <v>0</v>
      </c>
      <c r="B1" s="48"/>
      <c r="C1" s="35" t="s">
        <v>75</v>
      </c>
      <c r="E1" s="35"/>
      <c r="F1"/>
      <c r="G1"/>
      <c r="H1"/>
      <c r="I1"/>
    </row>
    <row r="2" spans="1:9" s="22" customFormat="1" ht="45" customHeight="1" thickBot="1" x14ac:dyDescent="0.3">
      <c r="B2" s="214" t="s">
        <v>115</v>
      </c>
      <c r="C2" s="249"/>
      <c r="D2" s="249"/>
      <c r="E2" s="250"/>
      <c r="F2"/>
      <c r="G2"/>
      <c r="H2"/>
      <c r="I2"/>
    </row>
    <row r="3" spans="1:9" s="22" customFormat="1" ht="45" customHeight="1" x14ac:dyDescent="0.25">
      <c r="B3" s="232" t="s">
        <v>9</v>
      </c>
      <c r="C3" s="234" t="s">
        <v>49</v>
      </c>
      <c r="D3" s="236" t="s">
        <v>53</v>
      </c>
      <c r="E3" s="251"/>
      <c r="F3"/>
      <c r="G3"/>
      <c r="H3"/>
      <c r="I3"/>
    </row>
    <row r="4" spans="1:9" ht="60" customHeight="1" x14ac:dyDescent="0.25">
      <c r="B4" s="233"/>
      <c r="C4" s="235"/>
      <c r="D4" s="41" t="s">
        <v>2</v>
      </c>
      <c r="E4" s="44" t="s">
        <v>50</v>
      </c>
    </row>
    <row r="5" spans="1:9" ht="15" customHeight="1" x14ac:dyDescent="0.25">
      <c r="B5" s="103" t="s">
        <v>20</v>
      </c>
      <c r="C5" s="154">
        <v>168545</v>
      </c>
      <c r="D5" s="155">
        <v>715</v>
      </c>
      <c r="E5" s="156">
        <f t="shared" ref="E5" si="0">D5/C5*100</f>
        <v>0.42421905129193987</v>
      </c>
    </row>
    <row r="6" spans="1:9" ht="15" customHeight="1" x14ac:dyDescent="0.25">
      <c r="B6" s="106" t="s">
        <v>4</v>
      </c>
      <c r="C6" s="157" t="s">
        <v>5</v>
      </c>
      <c r="D6" s="158" t="s">
        <v>5</v>
      </c>
      <c r="E6" s="159" t="s">
        <v>5</v>
      </c>
    </row>
    <row r="7" spans="1:9" ht="15" customHeight="1" x14ac:dyDescent="0.25">
      <c r="A7"/>
      <c r="B7" s="106" t="s">
        <v>14</v>
      </c>
      <c r="C7" s="157">
        <v>204817</v>
      </c>
      <c r="D7" s="158">
        <v>381</v>
      </c>
      <c r="E7" s="159">
        <f>D7/C7*100</f>
        <v>0.18601971516036267</v>
      </c>
    </row>
    <row r="8" spans="1:9" ht="15" customHeight="1" x14ac:dyDescent="0.25">
      <c r="A8"/>
      <c r="B8" s="106" t="s">
        <v>15</v>
      </c>
      <c r="C8" s="157">
        <v>20606</v>
      </c>
      <c r="D8" s="158">
        <v>8</v>
      </c>
      <c r="E8" s="159">
        <f>D8/C8*100</f>
        <v>3.8823643598951761E-2</v>
      </c>
    </row>
    <row r="9" spans="1:9" ht="15" customHeight="1" x14ac:dyDescent="0.25">
      <c r="B9" s="109" t="s">
        <v>29</v>
      </c>
      <c r="C9" s="160">
        <v>48482</v>
      </c>
      <c r="D9" s="161">
        <v>421</v>
      </c>
      <c r="E9" s="162">
        <f>D9/C9*100</f>
        <v>0.86836351635658593</v>
      </c>
    </row>
    <row r="10" spans="1:9" ht="15" customHeight="1" x14ac:dyDescent="0.25">
      <c r="B10" s="109" t="s">
        <v>16</v>
      </c>
      <c r="C10" s="160" t="s">
        <v>5</v>
      </c>
      <c r="D10" s="161" t="s">
        <v>5</v>
      </c>
      <c r="E10" s="162" t="s">
        <v>5</v>
      </c>
    </row>
    <row r="11" spans="1:9" ht="15" customHeight="1" x14ac:dyDescent="0.25">
      <c r="B11" s="109" t="s">
        <v>6</v>
      </c>
      <c r="C11" s="160" t="s">
        <v>5</v>
      </c>
      <c r="D11" s="161" t="s">
        <v>5</v>
      </c>
      <c r="E11" s="162" t="s">
        <v>5</v>
      </c>
    </row>
    <row r="12" spans="1:9" ht="15" customHeight="1" x14ac:dyDescent="0.25">
      <c r="A12"/>
      <c r="B12" s="109" t="s">
        <v>17</v>
      </c>
      <c r="C12" s="160">
        <v>137119</v>
      </c>
      <c r="D12" s="161">
        <v>339</v>
      </c>
      <c r="E12" s="162">
        <f>D12/C12*100</f>
        <v>0.24723050780708727</v>
      </c>
    </row>
    <row r="13" spans="1:9" ht="15" customHeight="1" x14ac:dyDescent="0.25">
      <c r="A13"/>
      <c r="B13" s="109" t="s">
        <v>18</v>
      </c>
      <c r="C13" s="160">
        <v>5149</v>
      </c>
      <c r="D13" s="161">
        <v>9</v>
      </c>
      <c r="E13" s="162">
        <f>D13/C13*100</f>
        <v>0.17479122159642649</v>
      </c>
    </row>
    <row r="14" spans="1:9" ht="15" customHeight="1" x14ac:dyDescent="0.25">
      <c r="B14" s="109" t="s">
        <v>26</v>
      </c>
      <c r="C14" s="160">
        <v>124300</v>
      </c>
      <c r="D14" s="161">
        <v>264</v>
      </c>
      <c r="E14" s="162">
        <f t="shared" ref="E14:E20" si="1">D14/C14*100</f>
        <v>0.21238938053097348</v>
      </c>
    </row>
    <row r="15" spans="1:9" ht="15" customHeight="1" x14ac:dyDescent="0.25">
      <c r="B15" s="109" t="s">
        <v>36</v>
      </c>
      <c r="C15" s="160">
        <v>969380</v>
      </c>
      <c r="D15" s="161">
        <v>1896</v>
      </c>
      <c r="E15" s="162">
        <f t="shared" si="1"/>
        <v>0.19558893313251771</v>
      </c>
    </row>
    <row r="16" spans="1:9" ht="15" customHeight="1" x14ac:dyDescent="0.25">
      <c r="B16" s="109" t="s">
        <v>19</v>
      </c>
      <c r="C16" s="160">
        <v>130385</v>
      </c>
      <c r="D16" s="161">
        <v>1701</v>
      </c>
      <c r="E16" s="162">
        <f t="shared" si="1"/>
        <v>1.3045979215400543</v>
      </c>
    </row>
    <row r="17" spans="1:17" ht="15" customHeight="1" x14ac:dyDescent="0.25">
      <c r="B17" s="109" t="s">
        <v>24</v>
      </c>
      <c r="C17" s="160">
        <v>53678</v>
      </c>
      <c r="D17" s="161">
        <v>82</v>
      </c>
      <c r="E17" s="162">
        <f t="shared" si="1"/>
        <v>0.15276277059502963</v>
      </c>
    </row>
    <row r="18" spans="1:17" ht="15" customHeight="1" x14ac:dyDescent="0.25">
      <c r="A18"/>
      <c r="B18" s="109" t="s">
        <v>32</v>
      </c>
      <c r="C18" s="160">
        <v>9778</v>
      </c>
      <c r="D18" s="161">
        <v>10</v>
      </c>
      <c r="E18" s="162">
        <f t="shared" si="1"/>
        <v>0.10227040294538761</v>
      </c>
    </row>
    <row r="19" spans="1:17" ht="15" customHeight="1" x14ac:dyDescent="0.25">
      <c r="B19" s="109" t="s">
        <v>21</v>
      </c>
      <c r="C19" s="160">
        <v>121457</v>
      </c>
      <c r="D19" s="161">
        <v>30</v>
      </c>
      <c r="E19" s="162">
        <f t="shared" si="1"/>
        <v>2.470009962373515E-2</v>
      </c>
    </row>
    <row r="20" spans="1:17" ht="15" customHeight="1" x14ac:dyDescent="0.25">
      <c r="B20" s="109" t="s">
        <v>22</v>
      </c>
      <c r="C20" s="160">
        <v>10499</v>
      </c>
      <c r="D20" s="161">
        <v>1227</v>
      </c>
      <c r="E20" s="162">
        <f t="shared" si="1"/>
        <v>11.686827316887323</v>
      </c>
    </row>
    <row r="21" spans="1:17" ht="15" customHeight="1" x14ac:dyDescent="0.25">
      <c r="B21" s="109" t="s">
        <v>57</v>
      </c>
      <c r="C21" s="160" t="s">
        <v>5</v>
      </c>
      <c r="D21" s="161" t="s">
        <v>5</v>
      </c>
      <c r="E21" s="162" t="s">
        <v>5</v>
      </c>
    </row>
    <row r="22" spans="1:17" ht="15" customHeight="1" x14ac:dyDescent="0.25">
      <c r="B22" s="109" t="s">
        <v>23</v>
      </c>
      <c r="C22" s="160" t="s">
        <v>5</v>
      </c>
      <c r="D22" s="161" t="s">
        <v>5</v>
      </c>
      <c r="E22" s="162" t="s">
        <v>5</v>
      </c>
    </row>
    <row r="23" spans="1:17" ht="15" customHeight="1" x14ac:dyDescent="0.25">
      <c r="B23" s="109" t="s">
        <v>25</v>
      </c>
      <c r="C23" s="160">
        <v>39369</v>
      </c>
      <c r="D23" s="161">
        <v>144</v>
      </c>
      <c r="E23" s="162">
        <f>D23/C23*100</f>
        <v>0.36577002209860549</v>
      </c>
    </row>
    <row r="24" spans="1:17" ht="15" customHeight="1" x14ac:dyDescent="0.25">
      <c r="B24" s="109" t="s">
        <v>28</v>
      </c>
      <c r="C24" s="160">
        <v>175972</v>
      </c>
      <c r="D24" s="161">
        <v>2550</v>
      </c>
      <c r="E24" s="162">
        <f>D24/C24*100</f>
        <v>1.449094174073148</v>
      </c>
    </row>
    <row r="25" spans="1:17" ht="15" customHeight="1" x14ac:dyDescent="0.25">
      <c r="A25"/>
      <c r="B25" s="109" t="s">
        <v>27</v>
      </c>
      <c r="C25" s="160">
        <v>92225</v>
      </c>
      <c r="D25" s="161">
        <v>127</v>
      </c>
      <c r="E25" s="162">
        <f>D25/C25*100</f>
        <v>0.1377066955814584</v>
      </c>
    </row>
    <row r="26" spans="1:17" ht="15" customHeight="1" x14ac:dyDescent="0.25">
      <c r="B26" s="109" t="s">
        <v>30</v>
      </c>
      <c r="C26" s="160">
        <v>41486</v>
      </c>
      <c r="D26" s="161">
        <v>2223</v>
      </c>
      <c r="E26" s="162">
        <f>D26/C26*100</f>
        <v>5.3584341705635632</v>
      </c>
    </row>
    <row r="27" spans="1:17" ht="15" customHeight="1" thickBot="1" x14ac:dyDescent="0.3">
      <c r="B27" s="112" t="s">
        <v>3</v>
      </c>
      <c r="C27" s="163" t="s">
        <v>5</v>
      </c>
      <c r="D27" s="164" t="s">
        <v>5</v>
      </c>
      <c r="E27" s="165" t="s">
        <v>5</v>
      </c>
    </row>
    <row r="28" spans="1:17" ht="15" customHeight="1" x14ac:dyDescent="0.25">
      <c r="B28" s="3"/>
      <c r="C28" s="4"/>
      <c r="D28" s="4"/>
      <c r="E28" s="4"/>
    </row>
    <row r="29" spans="1:17" s="1" customFormat="1" ht="15" customHeight="1" x14ac:dyDescent="0.25">
      <c r="A29" s="26" t="s">
        <v>7</v>
      </c>
      <c r="B29" s="220" t="s">
        <v>146</v>
      </c>
      <c r="C29" s="220"/>
      <c r="D29" s="220"/>
      <c r="E29" s="220"/>
      <c r="F29"/>
      <c r="G29"/>
      <c r="H29"/>
      <c r="I29"/>
      <c r="J29" s="3"/>
      <c r="K29" s="4"/>
      <c r="L29" s="4"/>
      <c r="M29" s="4"/>
      <c r="N29"/>
      <c r="O29"/>
      <c r="P29"/>
      <c r="Q29"/>
    </row>
    <row r="30" spans="1:17" ht="75" customHeight="1" x14ac:dyDescent="0.25">
      <c r="A30" s="26" t="s">
        <v>8</v>
      </c>
      <c r="B30" s="228" t="s">
        <v>77</v>
      </c>
      <c r="C30" s="223"/>
      <c r="D30" s="223"/>
      <c r="E30" s="223"/>
    </row>
    <row r="31" spans="1:17" s="87" customFormat="1" ht="15" customHeight="1" x14ac:dyDescent="0.25">
      <c r="A31" s="4" t="s">
        <v>31</v>
      </c>
      <c r="B31" s="204" t="s">
        <v>159</v>
      </c>
      <c r="C31" s="205"/>
    </row>
    <row r="32" spans="1:17" s="87" customFormat="1" ht="15" customHeight="1" x14ac:dyDescent="0.25">
      <c r="A32" s="99" t="s">
        <v>1</v>
      </c>
      <c r="B32" s="206" t="s">
        <v>105</v>
      </c>
      <c r="C32" s="206"/>
      <c r="D32" s="206"/>
      <c r="E32" s="188"/>
      <c r="F32" s="188"/>
      <c r="G32" s="188"/>
      <c r="H32" s="100"/>
    </row>
    <row r="33" spans="3:3" x14ac:dyDescent="0.25">
      <c r="C33" s="43"/>
    </row>
    <row r="34" spans="3:3" x14ac:dyDescent="0.25">
      <c r="C34" s="43"/>
    </row>
    <row r="35" spans="3:3" x14ac:dyDescent="0.25">
      <c r="C35" s="43"/>
    </row>
    <row r="36" spans="3:3" x14ac:dyDescent="0.25">
      <c r="C36" s="43"/>
    </row>
    <row r="37" spans="3:3" x14ac:dyDescent="0.25">
      <c r="C37" s="43"/>
    </row>
    <row r="38" spans="3:3" x14ac:dyDescent="0.25">
      <c r="C38" s="43"/>
    </row>
    <row r="39" spans="3:3" x14ac:dyDescent="0.25">
      <c r="C39" s="43"/>
    </row>
    <row r="40" spans="3:3" x14ac:dyDescent="0.25">
      <c r="C40" s="43"/>
    </row>
    <row r="41" spans="3:3" x14ac:dyDescent="0.25">
      <c r="C41" s="43"/>
    </row>
    <row r="42" spans="3:3" x14ac:dyDescent="0.25">
      <c r="C42" s="43"/>
    </row>
    <row r="43" spans="3:3" x14ac:dyDescent="0.25">
      <c r="C43" s="43"/>
    </row>
    <row r="44" spans="3:3" x14ac:dyDescent="0.25">
      <c r="C44" s="43"/>
    </row>
    <row r="45" spans="3:3" x14ac:dyDescent="0.25">
      <c r="C45" s="43"/>
    </row>
  </sheetData>
  <sortState xmlns:xlrd2="http://schemas.microsoft.com/office/spreadsheetml/2017/richdata2" ref="B6:E27">
    <sortCondition ref="B5"/>
  </sortState>
  <mergeCells count="8">
    <mergeCell ref="B32:D32"/>
    <mergeCell ref="B31:C31"/>
    <mergeCell ref="B2:E2"/>
    <mergeCell ref="B3:B4"/>
    <mergeCell ref="C3:C4"/>
    <mergeCell ref="D3:E3"/>
    <mergeCell ref="B30:E30"/>
    <mergeCell ref="B29:E29"/>
  </mergeCells>
  <hyperlinks>
    <hyperlink ref="C1" location="Índice!A1" display="[índice Ç]" xr:uid="{00000000-0004-0000-0A00-000000000000}"/>
    <hyperlink ref="B32" r:id="rId1" display="http://www.observatorioemigracao.pt/np4/8218" xr:uid="{13096C4E-201C-4132-A02E-73FAE1E37E52}"/>
    <hyperlink ref="B32:C32" r:id="rId2" display="ttp://www.observatorioemigracao.pt/np4/8218" xr:uid="{D3E55786-DBD6-43CB-92E5-9A604138447E}"/>
    <hyperlink ref="B32:D32" r:id="rId3" display="http://www.observatorioemigracao.pt/np4/9387" xr:uid="{30653979-0251-4721-8077-CB0D0BE26C42}"/>
  </hyperlinks>
  <pageMargins left="0.25" right="0.25" top="0.75" bottom="0.75" header="0.3" footer="0.3"/>
  <pageSetup paperSize="9" orientation="portrait" horizontalDpi="4294967293" r:id="rId4"/>
  <drawing r:id="rId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1"/>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9" width="18.7109375" style="1" customWidth="1"/>
    <col min="10" max="11" width="8.7109375" style="1" customWidth="1"/>
    <col min="12" max="16384" width="8.7109375" style="1"/>
  </cols>
  <sheetData>
    <row r="1" spans="1:15" ht="30" customHeight="1" x14ac:dyDescent="0.25">
      <c r="A1" s="24" t="s">
        <v>0</v>
      </c>
      <c r="B1" s="48"/>
      <c r="C1" s="35" t="s">
        <v>75</v>
      </c>
      <c r="D1" s="7"/>
      <c r="I1" s="35"/>
    </row>
    <row r="2" spans="1:15" ht="30" customHeight="1" thickBot="1" x14ac:dyDescent="0.3">
      <c r="B2" s="214" t="s">
        <v>116</v>
      </c>
      <c r="C2" s="214"/>
      <c r="D2" s="214"/>
      <c r="E2" s="214"/>
      <c r="F2" s="214"/>
      <c r="G2" s="214"/>
      <c r="H2" s="214"/>
      <c r="I2" s="214"/>
    </row>
    <row r="3" spans="1:15" ht="30" customHeight="1" x14ac:dyDescent="0.25">
      <c r="B3" s="232" t="s">
        <v>9</v>
      </c>
      <c r="C3" s="236" t="s">
        <v>73</v>
      </c>
      <c r="D3" s="237"/>
      <c r="E3" s="238"/>
      <c r="F3" s="236" t="s">
        <v>35</v>
      </c>
      <c r="G3" s="237"/>
      <c r="H3" s="237"/>
      <c r="I3" s="237"/>
    </row>
    <row r="4" spans="1:15" ht="45" customHeight="1" x14ac:dyDescent="0.25">
      <c r="B4" s="233"/>
      <c r="C4" s="91">
        <v>2022</v>
      </c>
      <c r="D4" s="45">
        <v>2021</v>
      </c>
      <c r="E4" s="92" t="s">
        <v>66</v>
      </c>
      <c r="F4" s="91">
        <v>2022</v>
      </c>
      <c r="G4" s="45">
        <v>2021</v>
      </c>
      <c r="H4" s="45" t="s">
        <v>67</v>
      </c>
      <c r="I4" s="45" t="s">
        <v>66</v>
      </c>
    </row>
    <row r="5" spans="1:15" ht="15" customHeight="1" x14ac:dyDescent="0.25">
      <c r="B5" s="103" t="s">
        <v>20</v>
      </c>
      <c r="C5" s="127">
        <v>168545</v>
      </c>
      <c r="D5" s="105">
        <v>131595</v>
      </c>
      <c r="E5" s="128">
        <f>(C5/D5*100)-100</f>
        <v>28.078574413921501</v>
      </c>
      <c r="F5" s="105">
        <v>715</v>
      </c>
      <c r="G5" s="105">
        <v>960</v>
      </c>
      <c r="H5" s="129">
        <f>F5-G5</f>
        <v>-245</v>
      </c>
      <c r="I5" s="130">
        <f>(F5/G5*100)-100</f>
        <v>-25.520833333333343</v>
      </c>
    </row>
    <row r="6" spans="1:15" ht="15" customHeight="1" x14ac:dyDescent="0.25">
      <c r="B6" s="106" t="s">
        <v>4</v>
      </c>
      <c r="C6" s="131" t="s">
        <v>5</v>
      </c>
      <c r="D6" s="108" t="s">
        <v>5</v>
      </c>
      <c r="E6" s="132" t="s">
        <v>5</v>
      </c>
      <c r="F6" s="108" t="s">
        <v>5</v>
      </c>
      <c r="G6" s="108" t="s">
        <v>5</v>
      </c>
      <c r="H6" s="111" t="s">
        <v>5</v>
      </c>
      <c r="I6" s="133" t="s">
        <v>5</v>
      </c>
    </row>
    <row r="7" spans="1:15" ht="15" customHeight="1" x14ac:dyDescent="0.25">
      <c r="B7" s="106" t="s">
        <v>14</v>
      </c>
      <c r="C7" s="131">
        <v>204817</v>
      </c>
      <c r="D7" s="108">
        <v>127674</v>
      </c>
      <c r="E7" s="132">
        <f t="shared" ref="E7:E26" si="0">(C7/D7*100)-100</f>
        <v>60.421855663643328</v>
      </c>
      <c r="F7" s="108">
        <v>381</v>
      </c>
      <c r="G7" s="108">
        <v>230</v>
      </c>
      <c r="H7" s="111">
        <f t="shared" ref="H7:H26" si="1">F7-G7</f>
        <v>151</v>
      </c>
      <c r="I7" s="133">
        <f t="shared" ref="I7:I26" si="2">(F7/G7*100)-100</f>
        <v>65.65217391304347</v>
      </c>
    </row>
    <row r="8" spans="1:15" ht="15" customHeight="1" x14ac:dyDescent="0.25">
      <c r="B8" s="106" t="s">
        <v>15</v>
      </c>
      <c r="C8" s="131">
        <v>20606</v>
      </c>
      <c r="D8" s="108">
        <v>16171</v>
      </c>
      <c r="E8" s="132">
        <f t="shared" si="0"/>
        <v>27.42563848865251</v>
      </c>
      <c r="F8" s="108">
        <v>8</v>
      </c>
      <c r="G8" s="108">
        <v>1</v>
      </c>
      <c r="H8" s="111">
        <f t="shared" si="1"/>
        <v>7</v>
      </c>
      <c r="I8" s="133" t="s">
        <v>5</v>
      </c>
    </row>
    <row r="9" spans="1:15" ht="15" customHeight="1" x14ac:dyDescent="0.25">
      <c r="B9" s="109" t="s">
        <v>29</v>
      </c>
      <c r="C9" s="134">
        <v>48482</v>
      </c>
      <c r="D9" s="111">
        <v>39233</v>
      </c>
      <c r="E9" s="135">
        <f t="shared" si="0"/>
        <v>23.574541839777737</v>
      </c>
      <c r="F9" s="111">
        <v>421</v>
      </c>
      <c r="G9" s="111">
        <v>308</v>
      </c>
      <c r="H9" s="111">
        <f t="shared" si="1"/>
        <v>113</v>
      </c>
      <c r="I9" s="133">
        <f t="shared" si="2"/>
        <v>36.688311688311671</v>
      </c>
    </row>
    <row r="10" spans="1:15" ht="15" customHeight="1" x14ac:dyDescent="0.25">
      <c r="B10" s="109" t="s">
        <v>16</v>
      </c>
      <c r="C10" s="134" t="s">
        <v>5</v>
      </c>
      <c r="D10" s="111" t="s">
        <v>5</v>
      </c>
      <c r="E10" s="135" t="s">
        <v>5</v>
      </c>
      <c r="F10" s="111" t="s">
        <v>5</v>
      </c>
      <c r="G10" s="111" t="s">
        <v>5</v>
      </c>
      <c r="H10" s="111" t="s">
        <v>5</v>
      </c>
      <c r="I10" s="133" t="s">
        <v>5</v>
      </c>
    </row>
    <row r="11" spans="1:15" ht="15" customHeight="1" x14ac:dyDescent="0.25">
      <c r="B11" s="109" t="s">
        <v>6</v>
      </c>
      <c r="C11" s="134" t="s">
        <v>5</v>
      </c>
      <c r="D11" s="111" t="s">
        <v>5</v>
      </c>
      <c r="E11" s="135" t="s">
        <v>5</v>
      </c>
      <c r="F11" s="111" t="s">
        <v>5</v>
      </c>
      <c r="G11" s="111" t="s">
        <v>5</v>
      </c>
      <c r="H11" s="111" t="s">
        <v>5</v>
      </c>
      <c r="I11" s="133" t="s">
        <v>5</v>
      </c>
    </row>
    <row r="12" spans="1:15" ht="15" customHeight="1" x14ac:dyDescent="0.25">
      <c r="B12" s="109" t="s">
        <v>17</v>
      </c>
      <c r="C12" s="134">
        <v>137119</v>
      </c>
      <c r="D12" s="111">
        <v>110835</v>
      </c>
      <c r="E12" s="135">
        <f t="shared" si="0"/>
        <v>23.714530608562285</v>
      </c>
      <c r="F12" s="111">
        <v>339</v>
      </c>
      <c r="G12" s="111">
        <v>279</v>
      </c>
      <c r="H12" s="111">
        <f t="shared" si="1"/>
        <v>60</v>
      </c>
      <c r="I12" s="133">
        <f t="shared" si="2"/>
        <v>21.505376344086031</v>
      </c>
    </row>
    <row r="13" spans="1:15" ht="15" customHeight="1" x14ac:dyDescent="0.25">
      <c r="B13" s="109" t="s">
        <v>18</v>
      </c>
      <c r="C13" s="134">
        <v>5149</v>
      </c>
      <c r="D13" s="111">
        <v>6483</v>
      </c>
      <c r="E13" s="135">
        <f t="shared" si="0"/>
        <v>-20.576893413543118</v>
      </c>
      <c r="F13" s="111">
        <v>9</v>
      </c>
      <c r="G13" s="111">
        <v>7</v>
      </c>
      <c r="H13" s="111">
        <f t="shared" si="1"/>
        <v>2</v>
      </c>
      <c r="I13" s="133">
        <f t="shared" si="2"/>
        <v>28.571428571428584</v>
      </c>
    </row>
    <row r="14" spans="1:15" ht="15" customHeight="1" x14ac:dyDescent="0.25">
      <c r="B14" s="109" t="s">
        <v>26</v>
      </c>
      <c r="C14" s="134">
        <v>124300</v>
      </c>
      <c r="D14" s="111">
        <v>202336</v>
      </c>
      <c r="E14" s="135">
        <f t="shared" si="0"/>
        <v>-38.567531235173178</v>
      </c>
      <c r="F14" s="111">
        <v>264</v>
      </c>
      <c r="G14" s="111">
        <v>784</v>
      </c>
      <c r="H14" s="111">
        <f t="shared" si="1"/>
        <v>-520</v>
      </c>
      <c r="I14" s="133">
        <f t="shared" si="2"/>
        <v>-66.326530612244909</v>
      </c>
    </row>
    <row r="15" spans="1:15" ht="15" customHeight="1" x14ac:dyDescent="0.25">
      <c r="B15" s="109" t="s">
        <v>36</v>
      </c>
      <c r="C15" s="134">
        <v>969380</v>
      </c>
      <c r="D15" s="111">
        <v>813861</v>
      </c>
      <c r="E15" s="135">
        <f t="shared" si="0"/>
        <v>19.108791304657686</v>
      </c>
      <c r="F15" s="111">
        <v>1896</v>
      </c>
      <c r="G15" s="111">
        <v>1555</v>
      </c>
      <c r="H15" s="111">
        <f t="shared" si="1"/>
        <v>341</v>
      </c>
      <c r="I15" s="133">
        <f t="shared" si="2"/>
        <v>21.929260450160768</v>
      </c>
    </row>
    <row r="16" spans="1:15" ht="15" customHeight="1" x14ac:dyDescent="0.25">
      <c r="B16" s="109" t="s">
        <v>19</v>
      </c>
      <c r="C16" s="134">
        <v>130385</v>
      </c>
      <c r="D16" s="111">
        <v>84864</v>
      </c>
      <c r="E16" s="135">
        <f t="shared" si="0"/>
        <v>53.639941553544503</v>
      </c>
      <c r="F16" s="111">
        <v>1701</v>
      </c>
      <c r="G16" s="111">
        <v>1128</v>
      </c>
      <c r="H16" s="111">
        <f t="shared" si="1"/>
        <v>573</v>
      </c>
      <c r="I16" s="133">
        <f t="shared" si="2"/>
        <v>50.797872340425556</v>
      </c>
      <c r="J16" s="81"/>
      <c r="K16" s="81"/>
      <c r="L16" s="81"/>
      <c r="M16" s="81"/>
      <c r="N16" s="81"/>
      <c r="O16" s="81"/>
    </row>
    <row r="17" spans="1:15" ht="15" customHeight="1" x14ac:dyDescent="0.25">
      <c r="B17" s="109" t="s">
        <v>24</v>
      </c>
      <c r="C17" s="134">
        <v>53678</v>
      </c>
      <c r="D17" s="111">
        <v>62959</v>
      </c>
      <c r="E17" s="135">
        <f t="shared" si="0"/>
        <v>-14.741339601963176</v>
      </c>
      <c r="F17" s="111">
        <v>82</v>
      </c>
      <c r="G17" s="111">
        <v>77</v>
      </c>
      <c r="H17" s="111">
        <f t="shared" si="1"/>
        <v>5</v>
      </c>
      <c r="I17" s="133">
        <f t="shared" si="2"/>
        <v>6.4935064935064872</v>
      </c>
    </row>
    <row r="18" spans="1:15" ht="15" customHeight="1" x14ac:dyDescent="0.25">
      <c r="B18" s="109" t="s">
        <v>32</v>
      </c>
      <c r="C18" s="134">
        <v>9778</v>
      </c>
      <c r="D18" s="111">
        <v>5475</v>
      </c>
      <c r="E18" s="135">
        <f t="shared" si="0"/>
        <v>78.593607305936075</v>
      </c>
      <c r="F18" s="111">
        <v>10</v>
      </c>
      <c r="G18" s="111">
        <v>9</v>
      </c>
      <c r="H18" s="111">
        <f t="shared" si="1"/>
        <v>1</v>
      </c>
      <c r="I18" s="133">
        <f t="shared" si="2"/>
        <v>11.111111111111114</v>
      </c>
    </row>
    <row r="19" spans="1:15" ht="15" customHeight="1" x14ac:dyDescent="0.25">
      <c r="B19" s="109" t="s">
        <v>21</v>
      </c>
      <c r="C19" s="134">
        <v>121457</v>
      </c>
      <c r="D19" s="111">
        <v>131803</v>
      </c>
      <c r="E19" s="135">
        <f t="shared" si="0"/>
        <v>-7.8495937118274952</v>
      </c>
      <c r="F19" s="111">
        <v>30</v>
      </c>
      <c r="G19" s="111">
        <v>22</v>
      </c>
      <c r="H19" s="111">
        <f t="shared" si="1"/>
        <v>8</v>
      </c>
      <c r="I19" s="133">
        <f t="shared" si="2"/>
        <v>36.363636363636346</v>
      </c>
    </row>
    <row r="20" spans="1:15" ht="15" customHeight="1" x14ac:dyDescent="0.25">
      <c r="B20" s="109" t="s">
        <v>22</v>
      </c>
      <c r="C20" s="134">
        <v>10499</v>
      </c>
      <c r="D20" s="111">
        <v>6804</v>
      </c>
      <c r="E20" s="135">
        <f t="shared" si="0"/>
        <v>54.306290417401527</v>
      </c>
      <c r="F20" s="111">
        <v>1227</v>
      </c>
      <c r="G20" s="111">
        <v>1141</v>
      </c>
      <c r="H20" s="111">
        <f t="shared" si="1"/>
        <v>86</v>
      </c>
      <c r="I20" s="133">
        <f t="shared" si="2"/>
        <v>7.5372480280455818</v>
      </c>
    </row>
    <row r="21" spans="1:15" ht="15" customHeight="1" x14ac:dyDescent="0.25">
      <c r="B21" s="109" t="s">
        <v>57</v>
      </c>
      <c r="C21" s="134" t="s">
        <v>5</v>
      </c>
      <c r="D21" s="111" t="s">
        <v>5</v>
      </c>
      <c r="E21" s="135" t="s">
        <v>5</v>
      </c>
      <c r="F21" s="111" t="s">
        <v>5</v>
      </c>
      <c r="G21" s="111" t="s">
        <v>5</v>
      </c>
      <c r="H21" s="111" t="s">
        <v>5</v>
      </c>
      <c r="I21" s="133" t="s">
        <v>5</v>
      </c>
    </row>
    <row r="22" spans="1:15" ht="15" customHeight="1" x14ac:dyDescent="0.25">
      <c r="B22" s="109" t="s">
        <v>23</v>
      </c>
      <c r="C22" s="134" t="s">
        <v>5</v>
      </c>
      <c r="D22" s="111" t="s">
        <v>5</v>
      </c>
      <c r="E22" s="135" t="s">
        <v>5</v>
      </c>
      <c r="F22" s="111" t="s">
        <v>5</v>
      </c>
      <c r="G22" s="111" t="s">
        <v>5</v>
      </c>
      <c r="H22" s="111" t="s">
        <v>5</v>
      </c>
      <c r="I22" s="133" t="s">
        <v>5</v>
      </c>
    </row>
    <row r="23" spans="1:15" ht="15" customHeight="1" x14ac:dyDescent="0.25">
      <c r="B23" s="109" t="s">
        <v>25</v>
      </c>
      <c r="C23" s="134">
        <v>39369</v>
      </c>
      <c r="D23" s="111">
        <v>41092</v>
      </c>
      <c r="E23" s="135">
        <f t="shared" si="0"/>
        <v>-4.1930302735325569</v>
      </c>
      <c r="F23" s="111">
        <v>144</v>
      </c>
      <c r="G23" s="111">
        <v>81</v>
      </c>
      <c r="H23" s="111">
        <f t="shared" si="1"/>
        <v>63</v>
      </c>
      <c r="I23" s="133">
        <f t="shared" si="2"/>
        <v>77.777777777777771</v>
      </c>
    </row>
    <row r="24" spans="1:15" ht="15" customHeight="1" x14ac:dyDescent="0.25">
      <c r="B24" s="109" t="s">
        <v>28</v>
      </c>
      <c r="C24" s="134">
        <v>175972</v>
      </c>
      <c r="D24" s="111">
        <v>190175</v>
      </c>
      <c r="E24" s="135">
        <f t="shared" si="0"/>
        <v>-7.4683843828053114</v>
      </c>
      <c r="F24" s="111">
        <v>2550</v>
      </c>
      <c r="G24" s="111">
        <v>3193</v>
      </c>
      <c r="H24" s="111">
        <f t="shared" si="1"/>
        <v>-643</v>
      </c>
      <c r="I24" s="133">
        <f t="shared" si="2"/>
        <v>-20.13780144065143</v>
      </c>
    </row>
    <row r="25" spans="1:15" ht="15" customHeight="1" x14ac:dyDescent="0.25">
      <c r="B25" s="109" t="s">
        <v>27</v>
      </c>
      <c r="C25" s="134">
        <v>92225</v>
      </c>
      <c r="D25" s="111">
        <v>89354</v>
      </c>
      <c r="E25" s="135">
        <f t="shared" si="0"/>
        <v>3.2130626496855257</v>
      </c>
      <c r="F25" s="111">
        <v>127</v>
      </c>
      <c r="G25" s="111">
        <v>162</v>
      </c>
      <c r="H25" s="111">
        <f t="shared" si="1"/>
        <v>-35</v>
      </c>
      <c r="I25" s="133">
        <f t="shared" si="2"/>
        <v>-21.604938271604937</v>
      </c>
    </row>
    <row r="26" spans="1:15" ht="15" customHeight="1" x14ac:dyDescent="0.25">
      <c r="B26" s="109" t="s">
        <v>30</v>
      </c>
      <c r="C26" s="134">
        <v>41486</v>
      </c>
      <c r="D26" s="111">
        <v>36994</v>
      </c>
      <c r="E26" s="135">
        <f t="shared" si="0"/>
        <v>12.142509596150731</v>
      </c>
      <c r="F26" s="111">
        <v>2223</v>
      </c>
      <c r="G26" s="111">
        <v>2087</v>
      </c>
      <c r="H26" s="111">
        <f t="shared" si="1"/>
        <v>136</v>
      </c>
      <c r="I26" s="133">
        <f t="shared" si="2"/>
        <v>6.5165309056061318</v>
      </c>
    </row>
    <row r="27" spans="1:15" ht="15" customHeight="1" thickBot="1" x14ac:dyDescent="0.3">
      <c r="B27" s="112" t="s">
        <v>3</v>
      </c>
      <c r="C27" s="136" t="s">
        <v>5</v>
      </c>
      <c r="D27" s="114" t="s">
        <v>5</v>
      </c>
      <c r="E27" s="137" t="s">
        <v>5</v>
      </c>
      <c r="F27" s="114" t="s">
        <v>5</v>
      </c>
      <c r="G27" s="114" t="s">
        <v>5</v>
      </c>
      <c r="H27" s="114" t="s">
        <v>5</v>
      </c>
      <c r="I27" s="138" t="s">
        <v>5</v>
      </c>
    </row>
    <row r="28" spans="1:15" ht="15" customHeight="1" x14ac:dyDescent="0.25">
      <c r="B28" s="3"/>
      <c r="C28" s="4"/>
      <c r="D28" s="4"/>
      <c r="E28" s="4"/>
    </row>
    <row r="29" spans="1:15" ht="15" customHeight="1" x14ac:dyDescent="0.25">
      <c r="A29" s="83" t="s">
        <v>7</v>
      </c>
      <c r="B29" s="220" t="s">
        <v>147</v>
      </c>
      <c r="C29" s="220"/>
      <c r="D29" s="220"/>
      <c r="E29" s="220"/>
      <c r="F29" s="220"/>
      <c r="G29" s="220"/>
      <c r="H29" s="220"/>
      <c r="I29" s="220"/>
      <c r="J29" s="4"/>
      <c r="K29" s="4"/>
      <c r="L29"/>
      <c r="M29"/>
      <c r="N29"/>
      <c r="O29"/>
    </row>
    <row r="30" spans="1:15" ht="60" customHeight="1" x14ac:dyDescent="0.25">
      <c r="A30" s="83" t="s">
        <v>8</v>
      </c>
      <c r="B30" s="228" t="s">
        <v>76</v>
      </c>
      <c r="C30" s="228"/>
      <c r="D30" s="228"/>
      <c r="E30" s="228"/>
      <c r="F30" s="228"/>
      <c r="G30" s="228"/>
      <c r="H30" s="228"/>
      <c r="I30" s="228"/>
    </row>
    <row r="31" spans="1:15" s="87" customFormat="1" ht="15" customHeight="1" x14ac:dyDescent="0.25">
      <c r="A31" s="4" t="s">
        <v>31</v>
      </c>
      <c r="B31" s="204" t="s">
        <v>159</v>
      </c>
      <c r="C31" s="205"/>
    </row>
    <row r="32" spans="1:15" s="87" customFormat="1" ht="15" customHeight="1" x14ac:dyDescent="0.25">
      <c r="A32" s="99" t="s">
        <v>1</v>
      </c>
      <c r="B32" s="206" t="s">
        <v>105</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2:I2"/>
    <mergeCell ref="B29:I29"/>
    <mergeCell ref="B30:I30"/>
    <mergeCell ref="B31:C31"/>
    <mergeCell ref="B3:B4"/>
    <mergeCell ref="C3:E3"/>
    <mergeCell ref="F3:I3"/>
  </mergeCells>
  <hyperlinks>
    <hyperlink ref="C1" location="Índice!A1" display="[índice Ç]" xr:uid="{00000000-0004-0000-0B00-000000000000}"/>
    <hyperlink ref="B32" r:id="rId1" display="http://www.observatorioemigracao.pt/np4/8218" xr:uid="{267635FE-E5A3-4098-9779-4E27BAC958CE}"/>
    <hyperlink ref="B32:C32" r:id="rId2" display="ttp://www.observatorioemigracao.pt/np4/8218" xr:uid="{81A37E94-5C94-46FA-A244-7D8AC50CC67F}"/>
    <hyperlink ref="B32:D32" r:id="rId3" display="http://www.observatorioemigracao.pt/np4/9387" xr:uid="{ACB1D65E-04D5-42E5-A87E-E1D5B13CB8AF}"/>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2"/>
  <sheetViews>
    <sheetView showGridLines="0" workbookViewId="0">
      <selection activeCell="C1" sqref="C1"/>
    </sheetView>
  </sheetViews>
  <sheetFormatPr defaultColWidth="8.85546875" defaultRowHeight="15" x14ac:dyDescent="0.25"/>
  <cols>
    <col min="1" max="1" width="12.7109375" customWidth="1"/>
    <col min="2" max="8" width="18.7109375" customWidth="1"/>
  </cols>
  <sheetData>
    <row r="1" spans="1:9" ht="30" customHeight="1" x14ac:dyDescent="0.25">
      <c r="A1" s="24" t="s">
        <v>65</v>
      </c>
      <c r="B1" s="48"/>
      <c r="C1" s="35" t="s">
        <v>75</v>
      </c>
      <c r="D1" s="33"/>
      <c r="E1" s="61"/>
      <c r="F1" s="61"/>
      <c r="G1" s="61"/>
      <c r="H1" s="35"/>
      <c r="I1" s="61"/>
    </row>
    <row r="2" spans="1:9" ht="30" customHeight="1" thickBot="1" x14ac:dyDescent="0.3">
      <c r="A2" s="62"/>
      <c r="B2" s="252" t="s">
        <v>117</v>
      </c>
      <c r="C2" s="252"/>
      <c r="D2" s="252"/>
      <c r="E2" s="249"/>
      <c r="F2" s="250"/>
      <c r="G2" s="250"/>
      <c r="H2" s="250"/>
      <c r="I2" s="62"/>
    </row>
    <row r="3" spans="1:9" ht="30" customHeight="1" x14ac:dyDescent="0.25">
      <c r="A3" s="62"/>
      <c r="B3" s="232" t="s">
        <v>9</v>
      </c>
      <c r="C3" s="242" t="s">
        <v>12</v>
      </c>
      <c r="D3" s="244" t="s">
        <v>46</v>
      </c>
      <c r="E3" s="254"/>
      <c r="F3" s="236" t="s">
        <v>47</v>
      </c>
      <c r="G3" s="255"/>
      <c r="H3" s="255"/>
      <c r="I3" s="62"/>
    </row>
    <row r="4" spans="1:9" ht="45" customHeight="1" x14ac:dyDescent="0.25">
      <c r="A4" s="62"/>
      <c r="B4" s="233"/>
      <c r="C4" s="253"/>
      <c r="D4" s="37" t="s">
        <v>2</v>
      </c>
      <c r="E4" s="38" t="s">
        <v>43</v>
      </c>
      <c r="F4" s="37" t="s">
        <v>2</v>
      </c>
      <c r="G4" s="38" t="s">
        <v>43</v>
      </c>
      <c r="H4" s="45" t="s">
        <v>48</v>
      </c>
      <c r="I4" s="21"/>
    </row>
    <row r="5" spans="1:9" x14ac:dyDescent="0.25">
      <c r="A5" s="62"/>
      <c r="B5" s="103" t="s">
        <v>20</v>
      </c>
      <c r="C5" s="166">
        <v>84358845</v>
      </c>
      <c r="D5" s="104">
        <v>13383910</v>
      </c>
      <c r="E5" s="141">
        <f t="shared" ref="E5" si="0">D5/C5*100</f>
        <v>15.865449556593623</v>
      </c>
      <c r="F5" s="127">
        <v>139435</v>
      </c>
      <c r="G5" s="141">
        <f>F5/C5*100</f>
        <v>0.16528794342786463</v>
      </c>
      <c r="H5" s="141">
        <f>F5/D5*100</f>
        <v>1.0418106517452672</v>
      </c>
      <c r="I5" s="21"/>
    </row>
    <row r="6" spans="1:9" x14ac:dyDescent="0.25">
      <c r="A6" s="62"/>
      <c r="B6" s="106" t="s">
        <v>4</v>
      </c>
      <c r="C6" s="143" t="s">
        <v>5</v>
      </c>
      <c r="D6" s="107" t="s">
        <v>5</v>
      </c>
      <c r="E6" s="145" t="s">
        <v>5</v>
      </c>
      <c r="F6" s="131" t="s">
        <v>5</v>
      </c>
      <c r="G6" s="145" t="s">
        <v>5</v>
      </c>
      <c r="H6" s="145" t="s">
        <v>5</v>
      </c>
      <c r="I6" s="21"/>
    </row>
    <row r="7" spans="1:9" x14ac:dyDescent="0.25">
      <c r="A7" s="78"/>
      <c r="B7" s="106" t="s">
        <v>14</v>
      </c>
      <c r="C7" s="143" t="s">
        <v>5</v>
      </c>
      <c r="D7" s="107" t="s">
        <v>5</v>
      </c>
      <c r="E7" s="145" t="s">
        <v>5</v>
      </c>
      <c r="F7" s="131" t="s">
        <v>5</v>
      </c>
      <c r="G7" s="145" t="s">
        <v>5</v>
      </c>
      <c r="H7" s="145" t="s">
        <v>5</v>
      </c>
      <c r="I7" s="21"/>
    </row>
    <row r="8" spans="1:9" x14ac:dyDescent="0.25">
      <c r="A8" s="62"/>
      <c r="B8" s="106" t="s">
        <v>15</v>
      </c>
      <c r="C8" s="143">
        <v>8978929</v>
      </c>
      <c r="D8" s="107">
        <v>1586709</v>
      </c>
      <c r="E8" s="145">
        <f t="shared" ref="E8:E26" si="1">D8/C8*100</f>
        <v>17.671472844923933</v>
      </c>
      <c r="F8" s="131">
        <v>4454</v>
      </c>
      <c r="G8" s="145">
        <f>F8/C8*100</f>
        <v>4.9605025276399893E-2</v>
      </c>
      <c r="H8" s="145">
        <f>F8/D8*100</f>
        <v>0.28070679626825085</v>
      </c>
      <c r="I8" s="21"/>
    </row>
    <row r="9" spans="1:9" x14ac:dyDescent="0.25">
      <c r="A9" s="62"/>
      <c r="B9" s="109" t="s">
        <v>29</v>
      </c>
      <c r="C9" s="147">
        <v>11617623</v>
      </c>
      <c r="D9" s="110">
        <v>1514866</v>
      </c>
      <c r="E9" s="133">
        <f t="shared" si="1"/>
        <v>13.039379914462708</v>
      </c>
      <c r="F9" s="134">
        <v>51519</v>
      </c>
      <c r="G9" s="133">
        <f>F9/C9*100</f>
        <v>0.44345560189033506</v>
      </c>
      <c r="H9" s="133">
        <f>F9/D9*100</f>
        <v>3.4008948646282908</v>
      </c>
      <c r="I9" s="21"/>
    </row>
    <row r="10" spans="1:9" x14ac:dyDescent="0.25">
      <c r="A10" s="62"/>
      <c r="B10" s="109" t="s">
        <v>16</v>
      </c>
      <c r="C10" s="143" t="s">
        <v>5</v>
      </c>
      <c r="D10" s="110" t="s">
        <v>5</v>
      </c>
      <c r="E10" s="133" t="s">
        <v>5</v>
      </c>
      <c r="F10" s="134" t="s">
        <v>5</v>
      </c>
      <c r="G10" s="133" t="s">
        <v>5</v>
      </c>
      <c r="H10" s="133" t="s">
        <v>5</v>
      </c>
      <c r="I10" s="21"/>
    </row>
    <row r="11" spans="1:9" x14ac:dyDescent="0.25">
      <c r="A11" s="62"/>
      <c r="B11" s="109" t="s">
        <v>6</v>
      </c>
      <c r="C11" s="143" t="s">
        <v>5</v>
      </c>
      <c r="D11" s="110" t="s">
        <v>5</v>
      </c>
      <c r="E11" s="133" t="s">
        <v>5</v>
      </c>
      <c r="F11" s="134" t="s">
        <v>5</v>
      </c>
      <c r="G11" s="133" t="s">
        <v>5</v>
      </c>
      <c r="H11" s="133" t="s">
        <v>5</v>
      </c>
      <c r="I11" s="21"/>
    </row>
    <row r="12" spans="1:9" x14ac:dyDescent="0.25">
      <c r="A12" s="62"/>
      <c r="B12" s="109" t="s">
        <v>17</v>
      </c>
      <c r="C12" s="147">
        <v>36328475</v>
      </c>
      <c r="D12" s="110">
        <v>3185250</v>
      </c>
      <c r="E12" s="133">
        <f t="shared" si="1"/>
        <v>8.7679155263192303</v>
      </c>
      <c r="F12" s="134">
        <v>24270</v>
      </c>
      <c r="G12" s="133">
        <f t="shared" ref="G12:G26" si="2">F12/C12*100</f>
        <v>6.680709828860143E-2</v>
      </c>
      <c r="H12" s="133">
        <f t="shared" ref="H12:H26" si="3">F12/D12*100</f>
        <v>0.76194961149046392</v>
      </c>
      <c r="I12" s="21"/>
    </row>
    <row r="13" spans="1:9" x14ac:dyDescent="0.25">
      <c r="A13" s="62"/>
      <c r="B13" s="109" t="s">
        <v>18</v>
      </c>
      <c r="C13" s="147">
        <v>5873420</v>
      </c>
      <c r="D13" s="110">
        <v>562248</v>
      </c>
      <c r="E13" s="133">
        <f t="shared" si="1"/>
        <v>9.5727531829836785</v>
      </c>
      <c r="F13" s="134">
        <v>3486</v>
      </c>
      <c r="G13" s="133">
        <f t="shared" si="2"/>
        <v>5.9352132147879773E-2</v>
      </c>
      <c r="H13" s="133">
        <f t="shared" si="3"/>
        <v>0.62001109830537415</v>
      </c>
      <c r="I13" s="21"/>
    </row>
    <row r="14" spans="1:9" x14ac:dyDescent="0.25">
      <c r="A14" s="62"/>
      <c r="B14" s="109" t="s">
        <v>26</v>
      </c>
      <c r="C14" s="147">
        <v>47475420</v>
      </c>
      <c r="D14" s="110">
        <v>5542932</v>
      </c>
      <c r="E14" s="133">
        <f t="shared" si="1"/>
        <v>11.675372224195172</v>
      </c>
      <c r="F14" s="134">
        <v>98874</v>
      </c>
      <c r="G14" s="133">
        <f t="shared" si="2"/>
        <v>0.20826356038556371</v>
      </c>
      <c r="H14" s="133">
        <f t="shared" si="3"/>
        <v>1.7837851880557076</v>
      </c>
      <c r="I14" s="21"/>
    </row>
    <row r="15" spans="1:9" x14ac:dyDescent="0.25">
      <c r="A15" s="62"/>
      <c r="B15" s="109" t="s">
        <v>36</v>
      </c>
      <c r="C15" s="147">
        <v>326195440</v>
      </c>
      <c r="D15" s="110">
        <v>21169137</v>
      </c>
      <c r="E15" s="133">
        <f t="shared" si="1"/>
        <v>6.489709666082395</v>
      </c>
      <c r="F15" s="134">
        <v>34793</v>
      </c>
      <c r="G15" s="133">
        <f t="shared" si="2"/>
        <v>1.0666304838596151E-2</v>
      </c>
      <c r="H15" s="133">
        <f t="shared" si="3"/>
        <v>0.16435719604441126</v>
      </c>
      <c r="I15" s="21"/>
    </row>
    <row r="16" spans="1:9" x14ac:dyDescent="0.25">
      <c r="A16" s="62"/>
      <c r="B16" s="109" t="s">
        <v>19</v>
      </c>
      <c r="C16" s="147">
        <v>67842591</v>
      </c>
      <c r="D16" s="110">
        <v>5314500</v>
      </c>
      <c r="E16" s="133">
        <f t="shared" si="1"/>
        <v>7.833574634553683</v>
      </c>
      <c r="F16" s="134">
        <v>535100</v>
      </c>
      <c r="G16" s="133">
        <f t="shared" si="2"/>
        <v>0.78873756457798017</v>
      </c>
      <c r="H16" s="133">
        <f t="shared" si="3"/>
        <v>10.068680026343024</v>
      </c>
      <c r="I16" s="21"/>
    </row>
    <row r="17" spans="1:9" x14ac:dyDescent="0.25">
      <c r="A17" s="62"/>
      <c r="B17" s="109" t="s">
        <v>24</v>
      </c>
      <c r="C17" s="147">
        <v>17590672</v>
      </c>
      <c r="D17" s="110">
        <v>1256246</v>
      </c>
      <c r="E17" s="133">
        <f t="shared" si="1"/>
        <v>7.1415463832194703</v>
      </c>
      <c r="F17" s="134">
        <v>28002</v>
      </c>
      <c r="G17" s="133">
        <f t="shared" si="2"/>
        <v>0.15918664164734583</v>
      </c>
      <c r="H17" s="133">
        <f t="shared" si="3"/>
        <v>2.2290220227566895</v>
      </c>
      <c r="I17" s="21"/>
    </row>
    <row r="18" spans="1:9" x14ac:dyDescent="0.25">
      <c r="A18" s="62"/>
      <c r="B18" s="109" t="s">
        <v>32</v>
      </c>
      <c r="C18" s="147">
        <v>5084879</v>
      </c>
      <c r="D18" s="110">
        <v>801389</v>
      </c>
      <c r="E18" s="133">
        <f t="shared" si="1"/>
        <v>15.760237362580309</v>
      </c>
      <c r="F18" s="134">
        <v>8310</v>
      </c>
      <c r="G18" s="133">
        <f t="shared" si="2"/>
        <v>0.16342571770144385</v>
      </c>
      <c r="H18" s="133">
        <f t="shared" si="3"/>
        <v>1.0369495962634876</v>
      </c>
      <c r="I18" s="21"/>
    </row>
    <row r="19" spans="1:9" x14ac:dyDescent="0.25">
      <c r="A19" s="62"/>
      <c r="B19" s="109" t="s">
        <v>21</v>
      </c>
      <c r="C19" s="147">
        <v>59236213</v>
      </c>
      <c r="D19" s="110">
        <v>5030716</v>
      </c>
      <c r="E19" s="133">
        <f t="shared" si="1"/>
        <v>8.4926360839441237</v>
      </c>
      <c r="F19" s="134">
        <v>6583</v>
      </c>
      <c r="G19" s="133">
        <f t="shared" si="2"/>
        <v>1.1113134460503072E-2</v>
      </c>
      <c r="H19" s="133">
        <f t="shared" si="3"/>
        <v>0.13085612465501928</v>
      </c>
      <c r="I19" s="21"/>
    </row>
    <row r="20" spans="1:9" x14ac:dyDescent="0.25">
      <c r="A20" s="62"/>
      <c r="B20" s="109" t="s">
        <v>22</v>
      </c>
      <c r="C20" s="147">
        <v>645397</v>
      </c>
      <c r="D20" s="110">
        <v>304167</v>
      </c>
      <c r="E20" s="133">
        <f t="shared" si="1"/>
        <v>47.128666541678996</v>
      </c>
      <c r="F20" s="134">
        <v>93678</v>
      </c>
      <c r="G20" s="133">
        <f t="shared" si="2"/>
        <v>14.514787022561308</v>
      </c>
      <c r="H20" s="133">
        <f t="shared" si="3"/>
        <v>30.798212823876359</v>
      </c>
      <c r="I20" s="21"/>
    </row>
    <row r="21" spans="1:9" x14ac:dyDescent="0.25">
      <c r="A21" s="62"/>
      <c r="B21" s="109" t="s">
        <v>57</v>
      </c>
      <c r="C21" s="147">
        <v>682070</v>
      </c>
      <c r="D21" s="110">
        <v>73691</v>
      </c>
      <c r="E21" s="133">
        <f t="shared" si="1"/>
        <v>10.804023047487794</v>
      </c>
      <c r="F21" s="134">
        <v>8991</v>
      </c>
      <c r="G21" s="133">
        <f t="shared" si="2"/>
        <v>1.3181931473309192</v>
      </c>
      <c r="H21" s="133">
        <f t="shared" si="3"/>
        <v>12.200947198436715</v>
      </c>
      <c r="I21" s="21"/>
    </row>
    <row r="22" spans="1:9" x14ac:dyDescent="0.25">
      <c r="A22" s="62"/>
      <c r="B22" s="109" t="s">
        <v>23</v>
      </c>
      <c r="C22" s="147">
        <v>20252223</v>
      </c>
      <c r="D22" s="110">
        <v>142315</v>
      </c>
      <c r="E22" s="133">
        <f t="shared" si="1"/>
        <v>0.70271298118729975</v>
      </c>
      <c r="F22" s="134">
        <v>5560</v>
      </c>
      <c r="G22" s="133">
        <f t="shared" si="2"/>
        <v>2.745377630890199E-2</v>
      </c>
      <c r="H22" s="133">
        <f t="shared" si="3"/>
        <v>3.906826406211573</v>
      </c>
      <c r="I22" s="21"/>
    </row>
    <row r="23" spans="1:9" x14ac:dyDescent="0.25">
      <c r="A23" s="62"/>
      <c r="B23" s="109" t="s">
        <v>25</v>
      </c>
      <c r="C23" s="147">
        <v>5425271</v>
      </c>
      <c r="D23" s="110">
        <v>586009</v>
      </c>
      <c r="E23" s="133">
        <f t="shared" si="1"/>
        <v>10.801469640871396</v>
      </c>
      <c r="F23" s="134">
        <v>5565</v>
      </c>
      <c r="G23" s="133">
        <f t="shared" si="2"/>
        <v>0.10257552111221724</v>
      </c>
      <c r="H23" s="133">
        <f t="shared" si="3"/>
        <v>0.94964411809374938</v>
      </c>
      <c r="I23" s="21"/>
    </row>
    <row r="24" spans="1:9" x14ac:dyDescent="0.25">
      <c r="A24" s="62"/>
      <c r="B24" s="109" t="s">
        <v>28</v>
      </c>
      <c r="C24" s="147">
        <v>66282000</v>
      </c>
      <c r="D24" s="110">
        <v>6068000</v>
      </c>
      <c r="E24" s="133">
        <f t="shared" si="1"/>
        <v>9.1548233306176634</v>
      </c>
      <c r="F24" s="134">
        <v>268245</v>
      </c>
      <c r="G24" s="133">
        <f t="shared" si="2"/>
        <v>0.40470263419933011</v>
      </c>
      <c r="H24" s="133">
        <f>F24/D24*100</f>
        <v>4.42064930784443</v>
      </c>
      <c r="I24" s="21"/>
    </row>
    <row r="25" spans="1:9" x14ac:dyDescent="0.25">
      <c r="A25" s="62"/>
      <c r="B25" s="109" t="s">
        <v>27</v>
      </c>
      <c r="C25" s="147">
        <v>10521556</v>
      </c>
      <c r="D25" s="110">
        <v>865256</v>
      </c>
      <c r="E25" s="133">
        <f t="shared" si="1"/>
        <v>8.2236505703148843</v>
      </c>
      <c r="F25" s="134">
        <v>3616</v>
      </c>
      <c r="G25" s="133">
        <f t="shared" si="2"/>
        <v>3.4367540314379358E-2</v>
      </c>
      <c r="H25" s="133">
        <f t="shared" si="3"/>
        <v>0.41791099975036283</v>
      </c>
      <c r="I25" s="21"/>
    </row>
    <row r="26" spans="1:9" x14ac:dyDescent="0.25">
      <c r="A26" s="62"/>
      <c r="B26" s="109" t="s">
        <v>30</v>
      </c>
      <c r="C26" s="147">
        <v>8815385</v>
      </c>
      <c r="D26" s="110">
        <v>2296023</v>
      </c>
      <c r="E26" s="133">
        <f t="shared" si="1"/>
        <v>26.045634989282938</v>
      </c>
      <c r="F26" s="134">
        <v>253589</v>
      </c>
      <c r="G26" s="133">
        <f t="shared" si="2"/>
        <v>2.8766639233567224</v>
      </c>
      <c r="H26" s="133">
        <f t="shared" si="3"/>
        <v>11.044706433689907</v>
      </c>
      <c r="I26" s="21"/>
    </row>
    <row r="27" spans="1:9" ht="15.75" thickBot="1" x14ac:dyDescent="0.3">
      <c r="A27" s="62"/>
      <c r="B27" s="112" t="s">
        <v>3</v>
      </c>
      <c r="C27" s="150" t="s">
        <v>5</v>
      </c>
      <c r="D27" s="113" t="s">
        <v>5</v>
      </c>
      <c r="E27" s="138" t="s">
        <v>5</v>
      </c>
      <c r="F27" s="136" t="s">
        <v>5</v>
      </c>
      <c r="G27" s="138" t="s">
        <v>5</v>
      </c>
      <c r="H27" s="138" t="s">
        <v>5</v>
      </c>
      <c r="I27" s="21"/>
    </row>
    <row r="28" spans="1:9" x14ac:dyDescent="0.25">
      <c r="A28" s="62"/>
      <c r="B28" s="3"/>
      <c r="C28" s="3"/>
      <c r="D28" s="3"/>
      <c r="E28" s="3"/>
      <c r="F28" s="4"/>
      <c r="G28" s="4"/>
      <c r="H28" s="4"/>
      <c r="I28" s="21"/>
    </row>
    <row r="29" spans="1:9" ht="15" customHeight="1" x14ac:dyDescent="0.25">
      <c r="A29" s="26" t="s">
        <v>7</v>
      </c>
      <c r="B29" s="220" t="s">
        <v>153</v>
      </c>
      <c r="C29" s="213"/>
      <c r="D29" s="213"/>
      <c r="E29" s="213"/>
      <c r="F29" s="213"/>
      <c r="G29" s="213"/>
      <c r="H29" s="213"/>
      <c r="I29" s="4"/>
    </row>
    <row r="30" spans="1:9" ht="60" customHeight="1" x14ac:dyDescent="0.25">
      <c r="A30" s="26" t="s">
        <v>8</v>
      </c>
      <c r="B30" s="220" t="s">
        <v>96</v>
      </c>
      <c r="C30" s="220"/>
      <c r="D30" s="220"/>
      <c r="E30" s="220"/>
      <c r="F30" s="213"/>
      <c r="G30" s="213"/>
      <c r="H30" s="213"/>
      <c r="I30" s="21"/>
    </row>
    <row r="31" spans="1:9" s="87" customFormat="1" ht="15" customHeight="1" x14ac:dyDescent="0.25">
      <c r="A31" s="4" t="s">
        <v>31</v>
      </c>
      <c r="B31" s="204" t="s">
        <v>159</v>
      </c>
      <c r="C31" s="205"/>
    </row>
    <row r="32" spans="1:9" s="87" customFormat="1" ht="15" customHeight="1" x14ac:dyDescent="0.25">
      <c r="A32" s="99" t="s">
        <v>1</v>
      </c>
      <c r="B32" s="206" t="s">
        <v>105</v>
      </c>
      <c r="C32" s="206"/>
      <c r="D32" s="206"/>
      <c r="E32" s="188"/>
      <c r="F32" s="188"/>
      <c r="G32" s="188"/>
      <c r="H32" s="100"/>
    </row>
  </sheetData>
  <sortState xmlns:xlrd2="http://schemas.microsoft.com/office/spreadsheetml/2017/richdata2" ref="B6:H27">
    <sortCondition ref="B5"/>
  </sortState>
  <mergeCells count="9">
    <mergeCell ref="B32:D32"/>
    <mergeCell ref="B31:C31"/>
    <mergeCell ref="B30:H30"/>
    <mergeCell ref="B2:H2"/>
    <mergeCell ref="B3:B4"/>
    <mergeCell ref="C3:C4"/>
    <mergeCell ref="D3:E3"/>
    <mergeCell ref="F3:H3"/>
    <mergeCell ref="B29:H29"/>
  </mergeCells>
  <hyperlinks>
    <hyperlink ref="C1" location="Índice!A1" display="[índice Ç]" xr:uid="{00000000-0004-0000-0C00-000000000000}"/>
    <hyperlink ref="B32" r:id="rId1" display="http://www.observatorioemigracao.pt/np4/8218" xr:uid="{F5D14E4D-396E-405D-9D75-76A01518D18D}"/>
    <hyperlink ref="B32:C32" r:id="rId2" display="ttp://www.observatorioemigracao.pt/np4/8218" xr:uid="{5E58CE50-E6D9-43B7-B955-787C0881F04A}"/>
    <hyperlink ref="B32:D32" r:id="rId3" display="http://www.observatorioemigracao.pt/np4/9387" xr:uid="{A65382A1-B793-4D85-A6F7-7E020435CFF8}"/>
  </hyperlinks>
  <printOptions horizontalCentered="1"/>
  <pageMargins left="0.70866141732283472" right="0.70866141732283472" top="0.74803149606299213" bottom="0.74803149606299213" header="0.31496062992125984" footer="0.31496062992125984"/>
  <pageSetup paperSize="9" scale="85" fitToWidth="0" orientation="landscape" horizontalDpi="4294967293" r:id="rId4"/>
  <drawing r:id="rId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41"/>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9" width="18.7109375" style="1" customWidth="1"/>
    <col min="10" max="11" width="8.7109375" style="1" customWidth="1"/>
    <col min="12" max="16384" width="8.7109375" style="1"/>
  </cols>
  <sheetData>
    <row r="1" spans="1:15" ht="30" customHeight="1" x14ac:dyDescent="0.25">
      <c r="A1" s="24" t="s">
        <v>0</v>
      </c>
      <c r="B1" s="48"/>
      <c r="C1" s="35" t="s">
        <v>75</v>
      </c>
      <c r="D1" s="7"/>
      <c r="I1" s="35"/>
    </row>
    <row r="2" spans="1:15" ht="30" customHeight="1" thickBot="1" x14ac:dyDescent="0.3">
      <c r="B2" s="214" t="s">
        <v>118</v>
      </c>
      <c r="C2" s="214"/>
      <c r="D2" s="214"/>
      <c r="E2" s="214"/>
      <c r="F2" s="214"/>
      <c r="G2" s="214"/>
      <c r="H2" s="214"/>
      <c r="I2" s="214"/>
    </row>
    <row r="3" spans="1:15" ht="30" customHeight="1" x14ac:dyDescent="0.25">
      <c r="B3" s="232" t="s">
        <v>9</v>
      </c>
      <c r="C3" s="236" t="s">
        <v>72</v>
      </c>
      <c r="D3" s="237"/>
      <c r="E3" s="238"/>
      <c r="F3" s="236" t="s">
        <v>47</v>
      </c>
      <c r="G3" s="237"/>
      <c r="H3" s="237"/>
      <c r="I3" s="237"/>
    </row>
    <row r="4" spans="1:15" ht="45" customHeight="1" x14ac:dyDescent="0.25">
      <c r="B4" s="233"/>
      <c r="C4" s="91">
        <v>2022</v>
      </c>
      <c r="D4" s="45">
        <v>2021</v>
      </c>
      <c r="E4" s="92" t="s">
        <v>66</v>
      </c>
      <c r="F4" s="91">
        <v>2022</v>
      </c>
      <c r="G4" s="45">
        <v>2021</v>
      </c>
      <c r="H4" s="45" t="s">
        <v>67</v>
      </c>
      <c r="I4" s="45" t="s">
        <v>66</v>
      </c>
    </row>
    <row r="5" spans="1:15" ht="15" customHeight="1" x14ac:dyDescent="0.25">
      <c r="B5" s="103" t="s">
        <v>20</v>
      </c>
      <c r="C5" s="127">
        <v>13383910</v>
      </c>
      <c r="D5" s="105">
        <v>11817790</v>
      </c>
      <c r="E5" s="128">
        <f>(C5/D5*100)-100</f>
        <v>13.252223977579575</v>
      </c>
      <c r="F5" s="105">
        <v>139435</v>
      </c>
      <c r="G5" s="105">
        <v>138730</v>
      </c>
      <c r="H5" s="129">
        <f>F5-G5</f>
        <v>705</v>
      </c>
      <c r="I5" s="130">
        <f>(F5/G5*100)-100</f>
        <v>0.50818135947523047</v>
      </c>
    </row>
    <row r="6" spans="1:15" ht="15" customHeight="1" x14ac:dyDescent="0.25">
      <c r="B6" s="106" t="s">
        <v>4</v>
      </c>
      <c r="C6" s="131" t="s">
        <v>5</v>
      </c>
      <c r="D6" s="108" t="s">
        <v>5</v>
      </c>
      <c r="E6" s="132" t="s">
        <v>5</v>
      </c>
      <c r="F6" s="108" t="s">
        <v>5</v>
      </c>
      <c r="G6" s="108" t="s">
        <v>5</v>
      </c>
      <c r="H6" s="111" t="s">
        <v>5</v>
      </c>
      <c r="I6" s="133" t="s">
        <v>5</v>
      </c>
    </row>
    <row r="7" spans="1:15" ht="15" customHeight="1" x14ac:dyDescent="0.25">
      <c r="B7" s="106" t="s">
        <v>14</v>
      </c>
      <c r="C7" s="131" t="s">
        <v>5</v>
      </c>
      <c r="D7" s="108" t="s">
        <v>5</v>
      </c>
      <c r="E7" s="132" t="s">
        <v>5</v>
      </c>
      <c r="F7" s="108" t="s">
        <v>5</v>
      </c>
      <c r="G7" s="108" t="s">
        <v>5</v>
      </c>
      <c r="H7" s="111" t="s">
        <v>5</v>
      </c>
      <c r="I7" s="133" t="s">
        <v>5</v>
      </c>
    </row>
    <row r="8" spans="1:15" ht="15" customHeight="1" x14ac:dyDescent="0.25">
      <c r="B8" s="106" t="s">
        <v>15</v>
      </c>
      <c r="C8" s="131">
        <v>1586709</v>
      </c>
      <c r="D8" s="108">
        <v>1531072</v>
      </c>
      <c r="E8" s="132">
        <f t="shared" ref="E8:E26" si="0">(C8/D8*100)-100</f>
        <v>3.6338591522802233</v>
      </c>
      <c r="F8" s="108">
        <v>4454</v>
      </c>
      <c r="G8" s="108">
        <v>4172</v>
      </c>
      <c r="H8" s="111">
        <f t="shared" ref="H8:H26" si="1">F8-G8</f>
        <v>282</v>
      </c>
      <c r="I8" s="133">
        <f t="shared" ref="I8:I26" si="2">(F8/G8*100)-100</f>
        <v>6.7593480345158099</v>
      </c>
    </row>
    <row r="9" spans="1:15" ht="15" customHeight="1" x14ac:dyDescent="0.25">
      <c r="B9" s="109" t="s">
        <v>29</v>
      </c>
      <c r="C9" s="134">
        <v>1514866</v>
      </c>
      <c r="D9" s="111">
        <v>1489156</v>
      </c>
      <c r="E9" s="135">
        <f t="shared" si="0"/>
        <v>1.7264813088756341</v>
      </c>
      <c r="F9" s="111">
        <v>51519</v>
      </c>
      <c r="G9" s="111">
        <v>49861</v>
      </c>
      <c r="H9" s="111">
        <f t="shared" si="1"/>
        <v>1658</v>
      </c>
      <c r="I9" s="133">
        <f t="shared" si="2"/>
        <v>3.3252441788171154</v>
      </c>
    </row>
    <row r="10" spans="1:15" ht="15" customHeight="1" x14ac:dyDescent="0.25">
      <c r="B10" s="109" t="s">
        <v>16</v>
      </c>
      <c r="C10" s="134" t="s">
        <v>5</v>
      </c>
      <c r="D10" s="111" t="s">
        <v>5</v>
      </c>
      <c r="E10" s="135" t="s">
        <v>5</v>
      </c>
      <c r="F10" s="111" t="s">
        <v>5</v>
      </c>
      <c r="G10" s="111" t="s">
        <v>5</v>
      </c>
      <c r="H10" s="111" t="s">
        <v>5</v>
      </c>
      <c r="I10" s="133" t="s">
        <v>5</v>
      </c>
    </row>
    <row r="11" spans="1:15" ht="15" customHeight="1" x14ac:dyDescent="0.25">
      <c r="B11" s="109" t="s">
        <v>6</v>
      </c>
      <c r="C11" s="134" t="s">
        <v>5</v>
      </c>
      <c r="D11" s="111" t="s">
        <v>5</v>
      </c>
      <c r="E11" s="135" t="s">
        <v>5</v>
      </c>
      <c r="F11" s="111" t="s">
        <v>5</v>
      </c>
      <c r="G11" s="111" t="s">
        <v>5</v>
      </c>
      <c r="H11" s="111" t="s">
        <v>5</v>
      </c>
      <c r="I11" s="133" t="s">
        <v>5</v>
      </c>
    </row>
    <row r="12" spans="1:15" ht="15" customHeight="1" x14ac:dyDescent="0.25">
      <c r="B12" s="109" t="s">
        <v>17</v>
      </c>
      <c r="C12" s="134" t="s">
        <v>5</v>
      </c>
      <c r="D12" s="111" t="s">
        <v>5</v>
      </c>
      <c r="E12" s="135" t="s">
        <v>5</v>
      </c>
      <c r="F12" s="111" t="s">
        <v>5</v>
      </c>
      <c r="G12" s="111" t="s">
        <v>5</v>
      </c>
      <c r="H12" s="111" t="s">
        <v>5</v>
      </c>
      <c r="I12" s="133" t="s">
        <v>5</v>
      </c>
    </row>
    <row r="13" spans="1:15" ht="15" customHeight="1" x14ac:dyDescent="0.25">
      <c r="B13" s="109" t="s">
        <v>18</v>
      </c>
      <c r="C13" s="134">
        <v>562248</v>
      </c>
      <c r="D13" s="111">
        <v>539494</v>
      </c>
      <c r="E13" s="135">
        <f t="shared" si="0"/>
        <v>4.2176558034009588</v>
      </c>
      <c r="F13" s="111">
        <v>3486</v>
      </c>
      <c r="G13" s="111">
        <v>3069</v>
      </c>
      <c r="H13" s="111">
        <f t="shared" si="1"/>
        <v>417</v>
      </c>
      <c r="I13" s="133">
        <f t="shared" si="2"/>
        <v>13.587487781036174</v>
      </c>
    </row>
    <row r="14" spans="1:15" ht="15" customHeight="1" x14ac:dyDescent="0.25">
      <c r="B14" s="109" t="s">
        <v>26</v>
      </c>
      <c r="C14" s="134">
        <v>5542932</v>
      </c>
      <c r="D14" s="111">
        <v>5440148</v>
      </c>
      <c r="E14" s="135">
        <f t="shared" si="0"/>
        <v>1.8893603629901179</v>
      </c>
      <c r="F14" s="111">
        <v>98874</v>
      </c>
      <c r="G14" s="111">
        <v>97187</v>
      </c>
      <c r="H14" s="111">
        <f t="shared" si="1"/>
        <v>1687</v>
      </c>
      <c r="I14" s="133">
        <f t="shared" si="2"/>
        <v>1.7358288660005883</v>
      </c>
    </row>
    <row r="15" spans="1:15" ht="15" customHeight="1" x14ac:dyDescent="0.25">
      <c r="B15" s="109" t="s">
        <v>36</v>
      </c>
      <c r="C15" s="134" t="s">
        <v>5</v>
      </c>
      <c r="D15" s="111" t="s">
        <v>5</v>
      </c>
      <c r="E15" s="135" t="s">
        <v>5</v>
      </c>
      <c r="F15" s="111" t="s">
        <v>5</v>
      </c>
      <c r="G15" s="111" t="s">
        <v>5</v>
      </c>
      <c r="H15" s="111" t="s">
        <v>5</v>
      </c>
      <c r="I15" s="133" t="s">
        <v>5</v>
      </c>
    </row>
    <row r="16" spans="1:15" ht="15" customHeight="1" x14ac:dyDescent="0.25">
      <c r="B16" s="109" t="s">
        <v>19</v>
      </c>
      <c r="C16" s="134">
        <v>5314500</v>
      </c>
      <c r="D16" s="111">
        <v>5226200</v>
      </c>
      <c r="E16" s="135">
        <f t="shared" si="0"/>
        <v>1.6895641192453468</v>
      </c>
      <c r="F16" s="111">
        <v>535100</v>
      </c>
      <c r="G16" s="111">
        <v>546000</v>
      </c>
      <c r="H16" s="111">
        <f t="shared" si="1"/>
        <v>-10900</v>
      </c>
      <c r="I16" s="133">
        <f t="shared" si="2"/>
        <v>-1.996336996337007</v>
      </c>
      <c r="J16" s="81"/>
      <c r="K16" s="81"/>
      <c r="L16" s="81"/>
      <c r="M16" s="81"/>
      <c r="N16" s="81"/>
      <c r="O16" s="81"/>
    </row>
    <row r="17" spans="1:15" ht="15" customHeight="1" x14ac:dyDescent="0.25">
      <c r="B17" s="109" t="s">
        <v>24</v>
      </c>
      <c r="C17" s="134">
        <v>1256246</v>
      </c>
      <c r="D17" s="111">
        <v>1202965</v>
      </c>
      <c r="E17" s="135">
        <f t="shared" si="0"/>
        <v>4.4291396674051242</v>
      </c>
      <c r="F17" s="111">
        <v>28002</v>
      </c>
      <c r="G17" s="111">
        <v>25401</v>
      </c>
      <c r="H17" s="111">
        <f t="shared" si="1"/>
        <v>2601</v>
      </c>
      <c r="I17" s="133">
        <f t="shared" si="2"/>
        <v>10.239754340380287</v>
      </c>
    </row>
    <row r="18" spans="1:15" ht="15" customHeight="1" x14ac:dyDescent="0.25">
      <c r="B18" s="109" t="s">
        <v>32</v>
      </c>
      <c r="C18" s="134" t="s">
        <v>5</v>
      </c>
      <c r="D18" s="111" t="s">
        <v>5</v>
      </c>
      <c r="E18" s="135" t="s">
        <v>5</v>
      </c>
      <c r="F18" s="111" t="s">
        <v>5</v>
      </c>
      <c r="G18" s="111" t="s">
        <v>5</v>
      </c>
      <c r="H18" s="111" t="s">
        <v>5</v>
      </c>
      <c r="I18" s="133" t="s">
        <v>5</v>
      </c>
    </row>
    <row r="19" spans="1:15" ht="15" customHeight="1" x14ac:dyDescent="0.25">
      <c r="B19" s="109" t="s">
        <v>21</v>
      </c>
      <c r="C19" s="134">
        <v>5030716</v>
      </c>
      <c r="D19" s="111">
        <v>5013215</v>
      </c>
      <c r="E19" s="135">
        <f t="shared" si="0"/>
        <v>0.34909733574164648</v>
      </c>
      <c r="F19" s="111">
        <v>6583</v>
      </c>
      <c r="G19" s="111">
        <v>6847</v>
      </c>
      <c r="H19" s="111">
        <f t="shared" si="1"/>
        <v>-264</v>
      </c>
      <c r="I19" s="133">
        <f t="shared" si="2"/>
        <v>-3.8557032276909524</v>
      </c>
    </row>
    <row r="20" spans="1:15" ht="15" customHeight="1" x14ac:dyDescent="0.25">
      <c r="B20" s="109" t="s">
        <v>22</v>
      </c>
      <c r="C20" s="134">
        <v>304167</v>
      </c>
      <c r="D20" s="111">
        <v>299426</v>
      </c>
      <c r="E20" s="135">
        <f t="shared" si="0"/>
        <v>1.5833628342228252</v>
      </c>
      <c r="F20" s="111">
        <v>93678</v>
      </c>
      <c r="G20" s="111">
        <v>94335</v>
      </c>
      <c r="H20" s="111">
        <f t="shared" si="1"/>
        <v>-657</v>
      </c>
      <c r="I20" s="133">
        <f t="shared" si="2"/>
        <v>-0.69645412625219194</v>
      </c>
    </row>
    <row r="21" spans="1:15" ht="15" customHeight="1" x14ac:dyDescent="0.25">
      <c r="B21" s="109" t="s">
        <v>57</v>
      </c>
      <c r="C21" s="134" t="s">
        <v>5</v>
      </c>
      <c r="D21" s="111" t="s">
        <v>5</v>
      </c>
      <c r="E21" s="135" t="s">
        <v>5</v>
      </c>
      <c r="F21" s="111" t="s">
        <v>5</v>
      </c>
      <c r="G21" s="111" t="s">
        <v>5</v>
      </c>
      <c r="H21" s="111" t="s">
        <v>5</v>
      </c>
      <c r="I21" s="133" t="s">
        <v>5</v>
      </c>
    </row>
    <row r="22" spans="1:15" ht="15" customHeight="1" x14ac:dyDescent="0.25">
      <c r="B22" s="109" t="s">
        <v>23</v>
      </c>
      <c r="C22" s="134" t="s">
        <v>5</v>
      </c>
      <c r="D22" s="111" t="s">
        <v>5</v>
      </c>
      <c r="E22" s="135" t="s">
        <v>5</v>
      </c>
      <c r="F22" s="111" t="s">
        <v>5</v>
      </c>
      <c r="G22" s="111" t="s">
        <v>5</v>
      </c>
      <c r="H22" s="111" t="s">
        <v>5</v>
      </c>
      <c r="I22" s="133" t="s">
        <v>5</v>
      </c>
    </row>
    <row r="23" spans="1:15" ht="15" customHeight="1" x14ac:dyDescent="0.25">
      <c r="B23" s="109" t="s">
        <v>25</v>
      </c>
      <c r="C23" s="134">
        <v>586009</v>
      </c>
      <c r="D23" s="111">
        <v>601564</v>
      </c>
      <c r="E23" s="135">
        <f t="shared" si="0"/>
        <v>-2.5857597861574106</v>
      </c>
      <c r="F23" s="111">
        <v>5565</v>
      </c>
      <c r="G23" s="111">
        <v>5249</v>
      </c>
      <c r="H23" s="111">
        <f t="shared" si="1"/>
        <v>316</v>
      </c>
      <c r="I23" s="133">
        <f t="shared" si="2"/>
        <v>6.0201943227281305</v>
      </c>
    </row>
    <row r="24" spans="1:15" ht="15" customHeight="1" x14ac:dyDescent="0.25">
      <c r="B24" s="171" t="s">
        <v>28</v>
      </c>
      <c r="C24" s="134">
        <v>6068000</v>
      </c>
      <c r="D24" s="111">
        <v>6227000</v>
      </c>
      <c r="E24" s="135">
        <f t="shared" si="0"/>
        <v>-2.5533964991167437</v>
      </c>
      <c r="F24" s="111">
        <v>268245</v>
      </c>
      <c r="G24" s="111">
        <v>251191</v>
      </c>
      <c r="H24" s="111">
        <f t="shared" si="1"/>
        <v>17054</v>
      </c>
      <c r="I24" s="133">
        <f t="shared" si="2"/>
        <v>6.7892559844898983</v>
      </c>
    </row>
    <row r="25" spans="1:15" ht="15" customHeight="1" x14ac:dyDescent="0.25">
      <c r="B25" s="109" t="s">
        <v>27</v>
      </c>
      <c r="C25" s="134">
        <v>865256</v>
      </c>
      <c r="D25" s="111">
        <v>880826</v>
      </c>
      <c r="E25" s="135">
        <f t="shared" si="0"/>
        <v>-1.7676589928090181</v>
      </c>
      <c r="F25" s="111">
        <v>3616</v>
      </c>
      <c r="G25" s="111">
        <v>3275</v>
      </c>
      <c r="H25" s="111">
        <f t="shared" si="1"/>
        <v>341</v>
      </c>
      <c r="I25" s="133">
        <f t="shared" si="2"/>
        <v>10.412213740458014</v>
      </c>
    </row>
    <row r="26" spans="1:15" ht="15" customHeight="1" x14ac:dyDescent="0.25">
      <c r="B26" s="109" t="s">
        <v>30</v>
      </c>
      <c r="C26" s="134">
        <v>2296023</v>
      </c>
      <c r="D26" s="111">
        <v>2244181</v>
      </c>
      <c r="E26" s="135">
        <f t="shared" si="0"/>
        <v>2.310063225738034</v>
      </c>
      <c r="F26" s="111">
        <v>253589</v>
      </c>
      <c r="G26" s="111">
        <v>255236</v>
      </c>
      <c r="H26" s="111">
        <f t="shared" si="1"/>
        <v>-1647</v>
      </c>
      <c r="I26" s="133">
        <f t="shared" si="2"/>
        <v>-0.64528514786314872</v>
      </c>
    </row>
    <row r="27" spans="1:15" ht="15" customHeight="1" thickBot="1" x14ac:dyDescent="0.3">
      <c r="B27" s="112" t="s">
        <v>3</v>
      </c>
      <c r="C27" s="136" t="s">
        <v>5</v>
      </c>
      <c r="D27" s="114" t="s">
        <v>5</v>
      </c>
      <c r="E27" s="137" t="s">
        <v>5</v>
      </c>
      <c r="F27" s="114" t="s">
        <v>5</v>
      </c>
      <c r="G27" s="114" t="s">
        <v>5</v>
      </c>
      <c r="H27" s="114" t="s">
        <v>5</v>
      </c>
      <c r="I27" s="138" t="s">
        <v>5</v>
      </c>
    </row>
    <row r="28" spans="1:15" ht="15" customHeight="1" x14ac:dyDescent="0.25">
      <c r="B28" s="3"/>
      <c r="C28" s="4"/>
      <c r="D28" s="4"/>
      <c r="E28" s="4"/>
    </row>
    <row r="29" spans="1:15" ht="15" customHeight="1" x14ac:dyDescent="0.25">
      <c r="A29" s="83" t="s">
        <v>7</v>
      </c>
      <c r="B29" s="220" t="s">
        <v>154</v>
      </c>
      <c r="C29" s="220"/>
      <c r="D29" s="220"/>
      <c r="E29" s="220"/>
      <c r="F29" s="220"/>
      <c r="G29" s="220"/>
      <c r="H29" s="220"/>
      <c r="I29" s="220"/>
      <c r="J29" s="4"/>
      <c r="K29" s="4"/>
      <c r="L29"/>
      <c r="M29"/>
      <c r="N29"/>
      <c r="O29"/>
    </row>
    <row r="30" spans="1:15" ht="75" customHeight="1" x14ac:dyDescent="0.25">
      <c r="A30" s="83" t="s">
        <v>8</v>
      </c>
      <c r="B30" s="228" t="s">
        <v>97</v>
      </c>
      <c r="C30" s="228"/>
      <c r="D30" s="228"/>
      <c r="E30" s="228"/>
      <c r="F30" s="228"/>
      <c r="G30" s="228"/>
      <c r="H30" s="228"/>
      <c r="I30" s="228"/>
    </row>
    <row r="31" spans="1:15" s="87" customFormat="1" ht="15" customHeight="1" x14ac:dyDescent="0.25">
      <c r="A31" s="4" t="s">
        <v>31</v>
      </c>
      <c r="B31" s="204" t="s">
        <v>159</v>
      </c>
      <c r="C31" s="205"/>
    </row>
    <row r="32" spans="1:15" s="87" customFormat="1" ht="15" customHeight="1" x14ac:dyDescent="0.25">
      <c r="A32" s="99" t="s">
        <v>1</v>
      </c>
      <c r="B32" s="206" t="s">
        <v>105</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2:I2"/>
    <mergeCell ref="B29:I29"/>
    <mergeCell ref="B30:I30"/>
    <mergeCell ref="B31:C31"/>
    <mergeCell ref="B3:B4"/>
    <mergeCell ref="C3:E3"/>
    <mergeCell ref="F3:I3"/>
  </mergeCells>
  <hyperlinks>
    <hyperlink ref="C1" location="Índice!A1" display="[índice Ç]" xr:uid="{00000000-0004-0000-0D00-000000000000}"/>
    <hyperlink ref="B32" r:id="rId1" display="http://www.observatorioemigracao.pt/np4/8218" xr:uid="{668A6722-E367-43EF-99FC-359678213BFB}"/>
    <hyperlink ref="B32:C32" r:id="rId2" display="ttp://www.observatorioemigracao.pt/np4/8218" xr:uid="{CE622206-A4C9-4B78-9A87-2CFFD3352FB5}"/>
    <hyperlink ref="B32:D32" r:id="rId3" display="http://www.observatorioemigracao.pt/np4/9387" xr:uid="{2C7A086F-61F0-49E1-A10D-FD14E949F6AE}"/>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A43"/>
  <sheetViews>
    <sheetView showGridLines="0" workbookViewId="0">
      <selection activeCell="C1" sqref="C1"/>
    </sheetView>
  </sheetViews>
  <sheetFormatPr defaultColWidth="9.140625" defaultRowHeight="15" x14ac:dyDescent="0.25"/>
  <cols>
    <col min="1" max="1" width="12.7109375" style="21" customWidth="1"/>
    <col min="2" max="2" width="36.7109375" style="21" customWidth="1"/>
    <col min="3" max="3" width="36.7109375" style="25" customWidth="1"/>
    <col min="4" max="16384" width="9.140625" style="21"/>
  </cols>
  <sheetData>
    <row r="1" spans="1:131" s="22" customFormat="1" ht="30" customHeight="1" x14ac:dyDescent="0.25">
      <c r="A1" s="23" t="s">
        <v>0</v>
      </c>
      <c r="B1" s="48"/>
      <c r="C1" s="35" t="s">
        <v>75</v>
      </c>
    </row>
    <row r="2" spans="1:131" s="22" customFormat="1" ht="45" customHeight="1" thickBot="1" x14ac:dyDescent="0.3">
      <c r="B2" s="214" t="s">
        <v>119</v>
      </c>
      <c r="C2" s="249"/>
    </row>
    <row r="3" spans="1:131" s="22" customFormat="1" ht="30" customHeight="1" x14ac:dyDescent="0.25">
      <c r="B3" s="64" t="s">
        <v>9</v>
      </c>
      <c r="C3" s="65" t="s">
        <v>34</v>
      </c>
    </row>
    <row r="4" spans="1:131" ht="15" customHeight="1" x14ac:dyDescent="0.25">
      <c r="B4" s="103" t="s">
        <v>20</v>
      </c>
      <c r="C4" s="192">
        <v>229033</v>
      </c>
    </row>
    <row r="5" spans="1:131" ht="15" customHeight="1" x14ac:dyDescent="0.25">
      <c r="B5" s="106" t="s">
        <v>4</v>
      </c>
      <c r="C5" s="193">
        <v>111718</v>
      </c>
    </row>
    <row r="6" spans="1:131" ht="15" customHeight="1" x14ac:dyDescent="0.25">
      <c r="B6" s="106" t="s">
        <v>14</v>
      </c>
      <c r="C6" s="167">
        <v>39780</v>
      </c>
    </row>
    <row r="7" spans="1:131" ht="15" customHeight="1" x14ac:dyDescent="0.25">
      <c r="B7" s="168" t="s">
        <v>15</v>
      </c>
      <c r="C7" s="167">
        <v>5670</v>
      </c>
    </row>
    <row r="8" spans="1:131" s="27" customFormat="1" ht="15" customHeight="1" x14ac:dyDescent="0.25">
      <c r="A8" s="21"/>
      <c r="B8" s="109" t="s">
        <v>29</v>
      </c>
      <c r="C8" s="169">
        <v>74807</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row>
    <row r="9" spans="1:131" ht="15" customHeight="1" x14ac:dyDescent="0.25">
      <c r="B9" s="109" t="s">
        <v>16</v>
      </c>
      <c r="C9" s="169">
        <v>661721</v>
      </c>
    </row>
    <row r="10" spans="1:131" ht="15" customHeight="1" x14ac:dyDescent="0.25">
      <c r="B10" s="109" t="s">
        <v>6</v>
      </c>
      <c r="C10" s="169">
        <v>19076</v>
      </c>
    </row>
    <row r="11" spans="1:131" s="27" customFormat="1" ht="15" customHeight="1" x14ac:dyDescent="0.25">
      <c r="A11" s="21"/>
      <c r="B11" s="109" t="s">
        <v>17</v>
      </c>
      <c r="C11" s="169">
        <v>166651</v>
      </c>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row>
    <row r="12" spans="1:131" s="27" customFormat="1" ht="15" customHeight="1" x14ac:dyDescent="0.25">
      <c r="A12" s="21"/>
      <c r="B12" s="109" t="s">
        <v>18</v>
      </c>
      <c r="C12" s="169">
        <v>3943</v>
      </c>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row>
    <row r="13" spans="1:131" s="27" customFormat="1" ht="15" customHeight="1" x14ac:dyDescent="0.25">
      <c r="A13" s="21"/>
      <c r="B13" s="109" t="s">
        <v>26</v>
      </c>
      <c r="C13" s="169">
        <v>121617</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row>
    <row r="14" spans="1:131" s="27" customFormat="1" ht="15" customHeight="1" x14ac:dyDescent="0.25">
      <c r="A14" s="21"/>
      <c r="B14" s="109" t="s">
        <v>36</v>
      </c>
      <c r="C14" s="169">
        <v>238824</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row>
    <row r="15" spans="1:131" s="27" customFormat="1" ht="15" customHeight="1" x14ac:dyDescent="0.25">
      <c r="A15" s="21"/>
      <c r="B15" s="109" t="s">
        <v>19</v>
      </c>
      <c r="C15" s="169">
        <v>1368914</v>
      </c>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row>
    <row r="16" spans="1:131" ht="15" customHeight="1" x14ac:dyDescent="0.25">
      <c r="B16" s="109" t="s">
        <v>24</v>
      </c>
      <c r="C16" s="169">
        <v>35779</v>
      </c>
    </row>
    <row r="17" spans="1:131" s="27" customFormat="1" ht="15" customHeight="1" x14ac:dyDescent="0.25">
      <c r="A17" s="21"/>
      <c r="B17" s="109" t="s">
        <v>32</v>
      </c>
      <c r="C17" s="169">
        <v>10516</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row>
    <row r="18" spans="1:131" s="27" customFormat="1" ht="15" customHeight="1" x14ac:dyDescent="0.25">
      <c r="A18" s="21"/>
      <c r="B18" s="109" t="s">
        <v>21</v>
      </c>
      <c r="C18" s="169">
        <v>6299</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row>
    <row r="19" spans="1:131" ht="15" customHeight="1" x14ac:dyDescent="0.25">
      <c r="B19" s="109" t="s">
        <v>22</v>
      </c>
      <c r="C19" s="169">
        <v>136918</v>
      </c>
    </row>
    <row r="20" spans="1:131" s="27" customFormat="1" ht="15" customHeight="1" x14ac:dyDescent="0.25">
      <c r="A20" s="21"/>
      <c r="B20" s="109" t="s">
        <v>57</v>
      </c>
      <c r="C20" s="169">
        <v>122157</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row>
    <row r="21" spans="1:131" s="27" customFormat="1" ht="15" customHeight="1" x14ac:dyDescent="0.25">
      <c r="A21" s="21"/>
      <c r="B21" s="109" t="s">
        <v>23</v>
      </c>
      <c r="C21" s="169">
        <v>41344</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row>
    <row r="22" spans="1:131" s="27" customFormat="1" ht="15" customHeight="1" x14ac:dyDescent="0.25">
      <c r="A22" s="21"/>
      <c r="B22" s="109" t="s">
        <v>25</v>
      </c>
      <c r="C22" s="169">
        <v>2032</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row>
    <row r="23" spans="1:131" ht="15" customHeight="1" x14ac:dyDescent="0.25">
      <c r="B23" s="109" t="s">
        <v>28</v>
      </c>
      <c r="C23" s="169">
        <v>370603</v>
      </c>
    </row>
    <row r="24" spans="1:131" s="27" customFormat="1" ht="15" customHeight="1" x14ac:dyDescent="0.25">
      <c r="A24" s="21"/>
      <c r="B24" s="109" t="s">
        <v>27</v>
      </c>
      <c r="C24" s="169">
        <v>4953</v>
      </c>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row>
    <row r="25" spans="1:131" s="27" customFormat="1" ht="15" customHeight="1" x14ac:dyDescent="0.25">
      <c r="A25" s="21"/>
      <c r="B25" s="109" t="s">
        <v>30</v>
      </c>
      <c r="C25" s="169">
        <v>452806</v>
      </c>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row>
    <row r="26" spans="1:131" ht="15" customHeight="1" thickBot="1" x14ac:dyDescent="0.3">
      <c r="B26" s="112" t="s">
        <v>3</v>
      </c>
      <c r="C26" s="170">
        <v>181785</v>
      </c>
    </row>
    <row r="27" spans="1:131" ht="15" customHeight="1" x14ac:dyDescent="0.25">
      <c r="B27" s="3"/>
      <c r="C27" s="66"/>
    </row>
    <row r="28" spans="1:131" customFormat="1" ht="15" customHeight="1" x14ac:dyDescent="0.25">
      <c r="A28" s="26" t="s">
        <v>7</v>
      </c>
      <c r="B28" s="220" t="s">
        <v>102</v>
      </c>
      <c r="C28" s="223"/>
      <c r="D28" s="86"/>
      <c r="E28" s="86"/>
      <c r="F28" s="86"/>
      <c r="G28" s="86"/>
      <c r="H28" s="86"/>
      <c r="I28" s="4"/>
    </row>
    <row r="29" spans="1:131" ht="30" customHeight="1" x14ac:dyDescent="0.25">
      <c r="A29" s="26" t="s">
        <v>8</v>
      </c>
      <c r="B29" s="256" t="s">
        <v>51</v>
      </c>
      <c r="C29" s="223"/>
    </row>
    <row r="30" spans="1:131" s="87" customFormat="1" ht="15" customHeight="1" x14ac:dyDescent="0.25">
      <c r="A30" s="4" t="s">
        <v>31</v>
      </c>
      <c r="B30" s="204" t="s">
        <v>159</v>
      </c>
      <c r="C30" s="205"/>
    </row>
    <row r="31" spans="1:131" s="87" customFormat="1" ht="15" customHeight="1" x14ac:dyDescent="0.25">
      <c r="A31" s="99" t="s">
        <v>1</v>
      </c>
      <c r="B31" s="206" t="s">
        <v>105</v>
      </c>
      <c r="C31" s="206"/>
      <c r="D31" s="206"/>
      <c r="E31" s="188"/>
      <c r="F31" s="188"/>
      <c r="G31" s="188"/>
      <c r="H31" s="100"/>
    </row>
    <row r="32" spans="1:131"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sheetData>
  <sortState xmlns:xlrd2="http://schemas.microsoft.com/office/spreadsheetml/2017/richdata2" ref="B5:C26">
    <sortCondition ref="B4"/>
  </sortState>
  <mergeCells count="5">
    <mergeCell ref="B30:C30"/>
    <mergeCell ref="B2:C2"/>
    <mergeCell ref="B29:C29"/>
    <mergeCell ref="B28:C28"/>
    <mergeCell ref="B31:D31"/>
  </mergeCells>
  <hyperlinks>
    <hyperlink ref="C1" location="Índice!A1" display="[índice Ç]" xr:uid="{00000000-0004-0000-0E00-000000000000}"/>
    <hyperlink ref="B31" r:id="rId1" display="http://www.observatorioemigracao.pt/np4/8218" xr:uid="{90A68068-B6C1-457A-971C-402ECA8CB16B}"/>
    <hyperlink ref="B31:C31" r:id="rId2" display="ttp://www.observatorioemigracao.pt/np4/8218" xr:uid="{04C8DF2E-E8C9-461A-845D-00603C537592}"/>
    <hyperlink ref="B31:D31" r:id="rId3" display="http://www.observatorioemigracao.pt/np4/9387" xr:uid="{9379B804-803B-484A-8FF0-414F669D0DCB}"/>
  </hyperlinks>
  <pageMargins left="0.7" right="0.7" top="0.75" bottom="0.75" header="0.3" footer="0.3"/>
  <pageSetup paperSize="9" orientation="portrait" horizontalDpi="4294967293" r:id="rId4"/>
  <drawing r:id="rId5"/>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72"/>
  <sheetViews>
    <sheetView showGridLines="0" topLeftCell="A6" workbookViewId="0">
      <selection activeCell="B34" sqref="B34:F34"/>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30" customHeight="1" x14ac:dyDescent="0.25">
      <c r="A2" s="11"/>
      <c r="B2" s="225" t="s">
        <v>120</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166</v>
      </c>
      <c r="C33" s="213"/>
      <c r="D33" s="213"/>
      <c r="E33" s="213"/>
      <c r="F33" s="213"/>
      <c r="G33" s="3"/>
      <c r="H33" s="3"/>
      <c r="I33" s="4"/>
      <c r="J33" s="4"/>
      <c r="K33" s="4"/>
      <c r="L33"/>
      <c r="M33"/>
      <c r="N33"/>
      <c r="O33"/>
    </row>
    <row r="34" spans="1:15" s="1" customFormat="1" ht="120" customHeight="1" x14ac:dyDescent="0.25">
      <c r="A34" s="26" t="s">
        <v>8</v>
      </c>
      <c r="B34" s="228" t="s">
        <v>61</v>
      </c>
      <c r="C34" s="228"/>
      <c r="D34" s="228"/>
      <c r="E34" s="228"/>
      <c r="F34" s="228"/>
    </row>
    <row r="35" spans="1:15" s="87" customFormat="1" ht="15" customHeight="1" x14ac:dyDescent="0.25">
      <c r="A35" s="4" t="s">
        <v>31</v>
      </c>
      <c r="B35" s="204" t="s">
        <v>159</v>
      </c>
      <c r="C35" s="205"/>
    </row>
    <row r="36" spans="1:15" s="87" customFormat="1" ht="15" customHeight="1" x14ac:dyDescent="0.25">
      <c r="A36" s="99" t="s">
        <v>1</v>
      </c>
      <c r="B36" s="206" t="s">
        <v>105</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50" spans="1:9" ht="12" customHeight="1" x14ac:dyDescent="0.25">
      <c r="A50" s="19"/>
      <c r="B50" s="57" t="s">
        <v>57</v>
      </c>
      <c r="C50" s="57">
        <v>20</v>
      </c>
      <c r="E50"/>
      <c r="F50"/>
    </row>
    <row r="51" spans="1:9" ht="12" customHeight="1" x14ac:dyDescent="0.25">
      <c r="A51" s="19"/>
      <c r="B51" s="57" t="s">
        <v>14</v>
      </c>
      <c r="C51" s="57">
        <v>59</v>
      </c>
      <c r="E51"/>
      <c r="F51"/>
    </row>
    <row r="52" spans="1:9" ht="12" customHeight="1" x14ac:dyDescent="0.25">
      <c r="A52" s="19"/>
      <c r="B52" s="57" t="s">
        <v>4</v>
      </c>
      <c r="C52" s="57">
        <v>381</v>
      </c>
      <c r="E52"/>
      <c r="F52"/>
    </row>
    <row r="53" spans="1:9" ht="12" customHeight="1" x14ac:dyDescent="0.25">
      <c r="A53" s="19"/>
      <c r="B53" s="57" t="s">
        <v>32</v>
      </c>
      <c r="C53" s="57">
        <v>426</v>
      </c>
      <c r="E53"/>
      <c r="F53"/>
    </row>
    <row r="54" spans="1:9" ht="12" customHeight="1" x14ac:dyDescent="0.25">
      <c r="A54" s="19"/>
      <c r="B54" s="57" t="s">
        <v>3</v>
      </c>
      <c r="C54" s="57">
        <v>532</v>
      </c>
      <c r="E54"/>
      <c r="F54"/>
    </row>
    <row r="55" spans="1:9" ht="12" customHeight="1" x14ac:dyDescent="0.25">
      <c r="A55" s="19"/>
      <c r="B55" s="57" t="s">
        <v>27</v>
      </c>
      <c r="C55" s="57">
        <v>547</v>
      </c>
      <c r="E55"/>
      <c r="F55"/>
    </row>
    <row r="56" spans="1:9" ht="12" customHeight="1" x14ac:dyDescent="0.25">
      <c r="A56" s="19"/>
      <c r="B56" s="57" t="s">
        <v>16</v>
      </c>
      <c r="C56" s="57">
        <v>562</v>
      </c>
      <c r="E56"/>
      <c r="F56"/>
    </row>
    <row r="57" spans="1:9" ht="12" customHeight="1" x14ac:dyDescent="0.25">
      <c r="A57" s="19"/>
      <c r="B57" s="57" t="s">
        <v>21</v>
      </c>
      <c r="C57" s="57">
        <v>670</v>
      </c>
      <c r="D57" s="19"/>
      <c r="E57"/>
      <c r="F57"/>
      <c r="G57" s="19"/>
      <c r="H57" s="19"/>
      <c r="I57" s="19"/>
    </row>
    <row r="58" spans="1:9" ht="12" customHeight="1" x14ac:dyDescent="0.25">
      <c r="A58" s="19"/>
      <c r="B58" s="2" t="s">
        <v>36</v>
      </c>
      <c r="C58" s="2">
        <v>746</v>
      </c>
      <c r="D58" s="19"/>
      <c r="E58"/>
      <c r="F58"/>
      <c r="G58" s="19"/>
      <c r="H58" s="19"/>
      <c r="I58" s="19"/>
    </row>
    <row r="59" spans="1:9" ht="12" customHeight="1" x14ac:dyDescent="0.25">
      <c r="A59" s="19"/>
      <c r="B59" s="57" t="s">
        <v>25</v>
      </c>
      <c r="C59" s="57">
        <v>784</v>
      </c>
      <c r="D59" s="17"/>
      <c r="E59"/>
      <c r="F59"/>
      <c r="G59" s="17"/>
      <c r="H59" s="17"/>
      <c r="I59" s="17"/>
    </row>
    <row r="60" spans="1:9" ht="12" customHeight="1" x14ac:dyDescent="0.25">
      <c r="A60" s="19"/>
      <c r="B60" s="57" t="s">
        <v>15</v>
      </c>
      <c r="C60" s="57">
        <v>797</v>
      </c>
      <c r="D60" s="17"/>
      <c r="E60"/>
      <c r="F60"/>
      <c r="G60" s="17"/>
      <c r="H60" s="17"/>
      <c r="I60" s="17"/>
    </row>
    <row r="61" spans="1:9" ht="12" customHeight="1" x14ac:dyDescent="0.25">
      <c r="A61" s="19"/>
      <c r="B61" s="57" t="s">
        <v>17</v>
      </c>
      <c r="C61" s="57">
        <v>875</v>
      </c>
      <c r="D61" s="18"/>
      <c r="E61"/>
      <c r="F61"/>
      <c r="G61" s="18"/>
      <c r="H61" s="18"/>
      <c r="I61" s="18"/>
    </row>
    <row r="62" spans="1:9" s="19" customFormat="1" ht="12" customHeight="1" x14ac:dyDescent="0.25">
      <c r="B62" s="57" t="s">
        <v>23</v>
      </c>
      <c r="C62" s="57">
        <v>1439</v>
      </c>
      <c r="D62" s="15"/>
      <c r="E62"/>
      <c r="F62"/>
    </row>
    <row r="63" spans="1:9" ht="12" customHeight="1" x14ac:dyDescent="0.25">
      <c r="A63" s="19"/>
      <c r="B63" s="57" t="s">
        <v>18</v>
      </c>
      <c r="C63" s="57">
        <v>1812</v>
      </c>
      <c r="D63" s="17"/>
      <c r="E63"/>
      <c r="F63"/>
      <c r="G63" s="17"/>
      <c r="H63" s="17"/>
      <c r="I63" s="17"/>
    </row>
    <row r="64" spans="1:9" s="19" customFormat="1" ht="12" customHeight="1" x14ac:dyDescent="0.25">
      <c r="B64" s="57" t="s">
        <v>29</v>
      </c>
      <c r="C64" s="57">
        <v>3529</v>
      </c>
      <c r="D64" s="15"/>
      <c r="E64"/>
      <c r="F64"/>
    </row>
    <row r="65" spans="2:6" s="19" customFormat="1" ht="12" customHeight="1" x14ac:dyDescent="0.25">
      <c r="B65" s="57" t="s">
        <v>22</v>
      </c>
      <c r="C65" s="57">
        <v>3633</v>
      </c>
      <c r="D65" s="15"/>
      <c r="E65"/>
      <c r="F65"/>
    </row>
    <row r="66" spans="2:6" s="19" customFormat="1" ht="12" customHeight="1" x14ac:dyDescent="0.25">
      <c r="B66" s="57" t="s">
        <v>24</v>
      </c>
      <c r="C66" s="57">
        <v>4533</v>
      </c>
      <c r="E66"/>
      <c r="F66"/>
    </row>
    <row r="67" spans="2:6" ht="12" customHeight="1" x14ac:dyDescent="0.25">
      <c r="B67" s="57" t="s">
        <v>20</v>
      </c>
      <c r="C67" s="57">
        <v>5935</v>
      </c>
      <c r="E67"/>
      <c r="F67"/>
    </row>
    <row r="68" spans="2:6" ht="12" customHeight="1" x14ac:dyDescent="0.25">
      <c r="B68" s="57" t="s">
        <v>28</v>
      </c>
      <c r="C68" s="57">
        <v>7941</v>
      </c>
      <c r="E68"/>
      <c r="F68"/>
    </row>
    <row r="69" spans="2:6" ht="12" customHeight="1" x14ac:dyDescent="0.25">
      <c r="B69" s="57" t="s">
        <v>30</v>
      </c>
      <c r="C69" s="57">
        <v>9948</v>
      </c>
    </row>
    <row r="70" spans="2:6" ht="12" customHeight="1" x14ac:dyDescent="0.25">
      <c r="B70" s="57" t="s">
        <v>19</v>
      </c>
      <c r="C70" s="57">
        <v>10216</v>
      </c>
    </row>
    <row r="71" spans="2:6" ht="12" customHeight="1" x14ac:dyDescent="0.25">
      <c r="B71" s="57" t="s">
        <v>26</v>
      </c>
      <c r="C71" s="57">
        <v>11001</v>
      </c>
    </row>
    <row r="72" spans="2:6" ht="12" customHeight="1" x14ac:dyDescent="0.25">
      <c r="B72" s="2" t="s">
        <v>6</v>
      </c>
      <c r="C72" s="2" t="s">
        <v>5</v>
      </c>
    </row>
  </sheetData>
  <sortState xmlns:xlrd2="http://schemas.microsoft.com/office/spreadsheetml/2017/richdata2" ref="B50:C72">
    <sortCondition ref="C50:C72"/>
  </sortState>
  <mergeCells count="5">
    <mergeCell ref="B2:F2"/>
    <mergeCell ref="B34:F34"/>
    <mergeCell ref="B33:F33"/>
    <mergeCell ref="B35:C35"/>
    <mergeCell ref="B36:D36"/>
  </mergeCells>
  <hyperlinks>
    <hyperlink ref="C1" location="Índice!A1" display="[índice Ç]" xr:uid="{00000000-0004-0000-0F00-000000000000}"/>
    <hyperlink ref="B36" r:id="rId1" display="http://www.observatorioemigracao.pt/np4/8218" xr:uid="{BE3383DF-7F94-406E-8D50-D470A5F9AE82}"/>
    <hyperlink ref="B36:C36" r:id="rId2" display="ttp://www.observatorioemigracao.pt/np4/8218" xr:uid="{7EF2A681-AF9D-4004-BCC3-BE4B75EC4AB4}"/>
    <hyperlink ref="B36:D36" r:id="rId3" display="http://www.observatorioemigracao.pt/np4/9387" xr:uid="{D5EB7466-FAA9-418E-B168-AC87B9FC33B8}"/>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2"/>
  <sheetViews>
    <sheetView showGridLines="0" topLeftCell="A5" workbookViewId="0">
      <selection activeCell="I34" sqref="I34:M34"/>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121</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30" customHeight="1" x14ac:dyDescent="0.25">
      <c r="A34" s="83" t="s">
        <v>7</v>
      </c>
      <c r="B34" s="220" t="s">
        <v>166</v>
      </c>
      <c r="C34" s="213"/>
      <c r="D34" s="213"/>
      <c r="E34" s="213"/>
      <c r="F34" s="213"/>
      <c r="G34" s="3"/>
      <c r="H34" s="3"/>
      <c r="I34" s="220"/>
      <c r="J34" s="213"/>
      <c r="K34" s="213"/>
      <c r="L34" s="213"/>
      <c r="M34" s="213"/>
      <c r="N34"/>
      <c r="O34"/>
    </row>
    <row r="35" spans="1:15" s="1" customFormat="1" ht="120" customHeight="1" x14ac:dyDescent="0.25">
      <c r="A35" s="26" t="s">
        <v>8</v>
      </c>
      <c r="B35" s="228" t="s">
        <v>61</v>
      </c>
      <c r="C35" s="228"/>
      <c r="D35" s="228"/>
      <c r="E35" s="228"/>
      <c r="F35" s="228"/>
    </row>
    <row r="36" spans="1:15" s="87" customFormat="1" ht="15" customHeight="1" x14ac:dyDescent="0.25">
      <c r="A36" s="4" t="s">
        <v>31</v>
      </c>
      <c r="B36" s="204" t="s">
        <v>159</v>
      </c>
      <c r="C36" s="205"/>
    </row>
    <row r="37" spans="1:15" s="87" customFormat="1" ht="15" customHeight="1" x14ac:dyDescent="0.25">
      <c r="A37" s="99" t="s">
        <v>1</v>
      </c>
      <c r="B37" s="206" t="s">
        <v>105</v>
      </c>
      <c r="C37" s="206"/>
      <c r="D37" s="206"/>
      <c r="E37" s="188"/>
      <c r="F37" s="188"/>
      <c r="G37" s="188"/>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36</v>
      </c>
      <c r="C50" s="70">
        <v>7.3255828797396561E-2</v>
      </c>
    </row>
    <row r="51" spans="1:9" ht="12" customHeight="1" x14ac:dyDescent="0.25">
      <c r="B51" s="71" t="s">
        <v>14</v>
      </c>
      <c r="C51" s="73">
        <v>7.484840027402126E-2</v>
      </c>
    </row>
    <row r="52" spans="1:9" ht="12" customHeight="1" x14ac:dyDescent="0.2">
      <c r="B52" s="84" t="s">
        <v>21</v>
      </c>
      <c r="C52" s="85">
        <v>0.16930199832896728</v>
      </c>
    </row>
    <row r="53" spans="1:9" ht="12" customHeight="1" x14ac:dyDescent="0.25">
      <c r="B53" s="72" t="s">
        <v>3</v>
      </c>
      <c r="C53" s="73">
        <v>0.18504412189259789</v>
      </c>
      <c r="E53" s="17"/>
      <c r="F53" s="17"/>
    </row>
    <row r="54" spans="1:9" ht="12" customHeight="1" x14ac:dyDescent="0.25">
      <c r="B54" s="72" t="s">
        <v>17</v>
      </c>
      <c r="C54" s="73">
        <v>0.19995886560478987</v>
      </c>
      <c r="E54" s="17"/>
      <c r="F54" s="17"/>
    </row>
    <row r="55" spans="1:9" ht="12" customHeight="1" x14ac:dyDescent="0.2">
      <c r="B55" s="69" t="s">
        <v>20</v>
      </c>
      <c r="C55" s="70">
        <v>0.28089089979743675</v>
      </c>
      <c r="E55" s="15"/>
      <c r="F55" s="15"/>
    </row>
    <row r="56" spans="1:9" ht="12" customHeight="1" x14ac:dyDescent="0.2">
      <c r="B56" s="69" t="s">
        <v>15</v>
      </c>
      <c r="C56" s="70">
        <v>0.32363510852130833</v>
      </c>
    </row>
    <row r="57" spans="1:9" ht="12" customHeight="1" x14ac:dyDescent="0.2">
      <c r="B57" s="69" t="s">
        <v>27</v>
      </c>
      <c r="C57" s="70">
        <v>0.53399195595298521</v>
      </c>
    </row>
    <row r="58" spans="1:9" ht="12" customHeight="1" x14ac:dyDescent="0.25">
      <c r="B58" s="71" t="s">
        <v>32</v>
      </c>
      <c r="C58" s="73">
        <v>0.55405264800749143</v>
      </c>
      <c r="E58" s="19"/>
      <c r="F58" s="19"/>
    </row>
    <row r="59" spans="1:9" ht="12" customHeight="1" x14ac:dyDescent="0.2">
      <c r="B59" s="69" t="s">
        <v>25</v>
      </c>
      <c r="C59" s="70">
        <v>0.94137989001224753</v>
      </c>
    </row>
    <row r="60" spans="1:9" ht="12" customHeight="1" x14ac:dyDescent="0.2">
      <c r="B60" s="69" t="s">
        <v>26</v>
      </c>
      <c r="C60" s="70">
        <v>0.9</v>
      </c>
      <c r="E60" s="19"/>
      <c r="F60" s="19"/>
    </row>
    <row r="61" spans="1:9" ht="12" customHeight="1" x14ac:dyDescent="0.2">
      <c r="B61" s="69" t="s">
        <v>24</v>
      </c>
      <c r="C61" s="70">
        <v>1.1988194286500125</v>
      </c>
      <c r="E61" s="15"/>
      <c r="F61" s="15"/>
    </row>
    <row r="62" spans="1:9" ht="12" customHeight="1" x14ac:dyDescent="0.2">
      <c r="B62" s="69" t="s">
        <v>18</v>
      </c>
      <c r="C62" s="70">
        <v>1.5368044306105659</v>
      </c>
    </row>
    <row r="63" spans="1:9" ht="12" customHeight="1" x14ac:dyDescent="0.2">
      <c r="B63" s="69" t="s">
        <v>16</v>
      </c>
      <c r="C63" s="70">
        <v>2.242528231116077</v>
      </c>
    </row>
    <row r="64" spans="1:9" ht="12" customHeight="1" x14ac:dyDescent="0.2">
      <c r="A64" s="19"/>
      <c r="B64" s="69" t="s">
        <v>19</v>
      </c>
      <c r="C64" s="70">
        <v>2.4</v>
      </c>
      <c r="D64" s="19"/>
      <c r="G64" s="19"/>
      <c r="H64" s="19"/>
      <c r="I64" s="19"/>
    </row>
    <row r="65" spans="1:9" ht="12" customHeight="1" x14ac:dyDescent="0.2">
      <c r="A65" s="19"/>
      <c r="B65" s="69" t="s">
        <v>29</v>
      </c>
      <c r="C65" s="70">
        <v>2.8834997467030545</v>
      </c>
      <c r="D65" s="19"/>
      <c r="E65" s="15"/>
      <c r="F65" s="15"/>
      <c r="G65" s="19"/>
      <c r="H65" s="19"/>
      <c r="I65" s="19"/>
    </row>
    <row r="66" spans="1:9" ht="12" customHeight="1" x14ac:dyDescent="0.25">
      <c r="A66" s="16"/>
      <c r="B66" s="88" t="s">
        <v>57</v>
      </c>
      <c r="C66" s="73">
        <v>3.5906642728904847</v>
      </c>
      <c r="D66" s="17"/>
      <c r="G66" s="17"/>
      <c r="H66" s="17"/>
      <c r="I66" s="17"/>
    </row>
    <row r="67" spans="1:9" ht="12" customHeight="1" x14ac:dyDescent="0.25">
      <c r="A67" s="16"/>
      <c r="B67" s="88" t="s">
        <v>30</v>
      </c>
      <c r="C67" s="73">
        <v>5.8844754665641359</v>
      </c>
      <c r="D67" s="17"/>
      <c r="E67" s="19"/>
      <c r="F67" s="19"/>
      <c r="G67" s="17"/>
      <c r="H67" s="17"/>
      <c r="I67" s="17"/>
    </row>
    <row r="68" spans="1:9" ht="12" customHeight="1" x14ac:dyDescent="0.25">
      <c r="A68" s="16"/>
      <c r="B68" s="71" t="s">
        <v>22</v>
      </c>
      <c r="C68" s="73">
        <v>11.55791683899087</v>
      </c>
      <c r="D68" s="18"/>
      <c r="E68" s="18"/>
      <c r="F68" s="18"/>
      <c r="G68" s="18"/>
      <c r="H68" s="18"/>
      <c r="I68" s="18"/>
    </row>
    <row r="69" spans="1:9" ht="12" customHeight="1" x14ac:dyDescent="0.25">
      <c r="A69" s="16"/>
      <c r="B69" s="71" t="s">
        <v>4</v>
      </c>
      <c r="C69" s="73" t="s">
        <v>5</v>
      </c>
      <c r="D69" s="17"/>
      <c r="E69" s="17"/>
      <c r="F69" s="17"/>
      <c r="G69" s="17"/>
      <c r="H69" s="17"/>
      <c r="I69" s="17"/>
    </row>
    <row r="70" spans="1:9" s="19" customFormat="1" ht="12" customHeight="1" x14ac:dyDescent="0.2">
      <c r="B70" s="84" t="s">
        <v>6</v>
      </c>
      <c r="C70" s="85" t="s">
        <v>5</v>
      </c>
      <c r="D70" s="15"/>
      <c r="E70" s="2"/>
      <c r="F70" s="2"/>
    </row>
    <row r="71" spans="1:9" s="19" customFormat="1" ht="12" customHeight="1" x14ac:dyDescent="0.2">
      <c r="B71" s="69" t="s">
        <v>23</v>
      </c>
      <c r="C71" s="70" t="s">
        <v>5</v>
      </c>
      <c r="D71" s="15"/>
      <c r="E71" s="2"/>
      <c r="F71" s="2"/>
    </row>
    <row r="72" spans="1:9" s="19" customFormat="1" ht="12" customHeight="1" x14ac:dyDescent="0.2">
      <c r="B72" s="69" t="s">
        <v>28</v>
      </c>
      <c r="C72" s="70" t="s">
        <v>5</v>
      </c>
      <c r="E72" s="17"/>
      <c r="F72" s="17"/>
    </row>
  </sheetData>
  <sortState xmlns:xlrd2="http://schemas.microsoft.com/office/spreadsheetml/2017/richdata2" ref="B50:C72">
    <sortCondition ref="C50:C72"/>
  </sortState>
  <mergeCells count="6">
    <mergeCell ref="B37:D37"/>
    <mergeCell ref="I34:M34"/>
    <mergeCell ref="B2:F2"/>
    <mergeCell ref="B35:F35"/>
    <mergeCell ref="B34:F34"/>
    <mergeCell ref="B36:C36"/>
  </mergeCells>
  <hyperlinks>
    <hyperlink ref="C1" location="Índice!A1" display="[índice Ç]" xr:uid="{00000000-0004-0000-1000-000000000000}"/>
    <hyperlink ref="B37" r:id="rId1" display="http://www.observatorioemigracao.pt/np4/8218" xr:uid="{926E34EC-8B3F-455E-8AED-842BE9DCBA09}"/>
    <hyperlink ref="B37:C37" r:id="rId2" display="ttp://www.observatorioemigracao.pt/np4/8218" xr:uid="{73CFA4A1-59F8-4666-A660-D9AF5DF3C585}"/>
    <hyperlink ref="B37:D37" r:id="rId3" display="http://www.observatorioemigracao.pt/np4/9387" xr:uid="{F0A4F7F5-3629-44BE-AFAD-1BFAA95BC602}"/>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8"/>
  <sheetViews>
    <sheetView showGridLines="0" zoomScaleNormal="100" workbookViewId="0">
      <selection activeCell="C50" sqref="C50:C68"/>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122</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127</v>
      </c>
      <c r="C33" s="213"/>
      <c r="D33" s="213"/>
      <c r="E33" s="213"/>
      <c r="F33" s="213"/>
      <c r="G33" s="3"/>
      <c r="H33" s="3"/>
      <c r="I33" s="4"/>
      <c r="J33" s="4"/>
      <c r="K33" s="4"/>
      <c r="L33"/>
      <c r="M33"/>
      <c r="N33"/>
      <c r="O33"/>
    </row>
    <row r="34" spans="1:15" s="1" customFormat="1" ht="105" customHeight="1" x14ac:dyDescent="0.25">
      <c r="A34" s="26" t="s">
        <v>8</v>
      </c>
      <c r="B34" s="228" t="s">
        <v>69</v>
      </c>
      <c r="C34" s="228"/>
      <c r="D34" s="228"/>
      <c r="E34" s="228"/>
      <c r="F34" s="228"/>
    </row>
    <row r="35" spans="1:15" s="87" customFormat="1" ht="15" customHeight="1" x14ac:dyDescent="0.25">
      <c r="A35" s="4" t="s">
        <v>31</v>
      </c>
      <c r="B35" s="204" t="s">
        <v>159</v>
      </c>
      <c r="C35" s="205"/>
    </row>
    <row r="36" spans="1:15" s="87" customFormat="1" ht="15" customHeight="1" x14ac:dyDescent="0.25">
      <c r="A36" s="99" t="s">
        <v>1</v>
      </c>
      <c r="B36" s="206" t="s">
        <v>105</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50" spans="1:9" ht="12" customHeight="1" x14ac:dyDescent="0.2">
      <c r="B50" s="93" t="s">
        <v>28</v>
      </c>
      <c r="C50" s="93">
        <v>-5610</v>
      </c>
      <c r="D50" s="70"/>
    </row>
    <row r="51" spans="1:9" ht="12" customHeight="1" x14ac:dyDescent="0.2">
      <c r="B51" s="93" t="s">
        <v>22</v>
      </c>
      <c r="C51" s="93">
        <v>-252</v>
      </c>
      <c r="D51" s="70"/>
    </row>
    <row r="52" spans="1:9" ht="12" customHeight="1" x14ac:dyDescent="0.2">
      <c r="B52" s="93" t="s">
        <v>17</v>
      </c>
      <c r="C52" s="93">
        <v>-15</v>
      </c>
      <c r="D52" s="70"/>
    </row>
    <row r="53" spans="1:9" ht="12" customHeight="1" x14ac:dyDescent="0.2">
      <c r="B53" s="93" t="s">
        <v>36</v>
      </c>
      <c r="C53" s="93">
        <v>-4</v>
      </c>
      <c r="D53" s="73"/>
      <c r="E53" s="19"/>
      <c r="F53" s="19"/>
    </row>
    <row r="54" spans="1:9" ht="12" customHeight="1" x14ac:dyDescent="0.2">
      <c r="B54" s="93" t="s">
        <v>57</v>
      </c>
      <c r="C54" s="93">
        <v>2</v>
      </c>
      <c r="D54" s="85"/>
    </row>
    <row r="55" spans="1:9" ht="12" customHeight="1" x14ac:dyDescent="0.2">
      <c r="A55" s="19"/>
      <c r="B55" s="195" t="s">
        <v>126</v>
      </c>
      <c r="C55" s="93">
        <v>4</v>
      </c>
      <c r="D55" s="70"/>
      <c r="G55" s="19"/>
      <c r="H55" s="19"/>
      <c r="I55" s="19"/>
    </row>
    <row r="56" spans="1:9" ht="12" customHeight="1" x14ac:dyDescent="0.2">
      <c r="B56" s="195" t="s">
        <v>26</v>
      </c>
      <c r="C56" s="93">
        <v>8</v>
      </c>
    </row>
    <row r="57" spans="1:9" ht="12" customHeight="1" x14ac:dyDescent="0.2">
      <c r="A57" s="19"/>
      <c r="B57" s="93" t="s">
        <v>14</v>
      </c>
      <c r="C57" s="93">
        <v>39</v>
      </c>
      <c r="D57" s="73"/>
      <c r="E57" s="15"/>
      <c r="F57" s="15"/>
      <c r="G57" s="19"/>
      <c r="H57" s="19"/>
      <c r="I57" s="19"/>
    </row>
    <row r="58" spans="1:9" ht="12" customHeight="1" x14ac:dyDescent="0.2">
      <c r="A58" s="16"/>
      <c r="B58" s="93" t="s">
        <v>16</v>
      </c>
      <c r="C58" s="93">
        <v>101</v>
      </c>
      <c r="D58" s="70"/>
      <c r="G58" s="17"/>
      <c r="H58" s="17"/>
      <c r="I58" s="17"/>
    </row>
    <row r="59" spans="1:9" ht="12" customHeight="1" x14ac:dyDescent="0.2">
      <c r="A59" s="16"/>
      <c r="B59" s="93" t="s">
        <v>15</v>
      </c>
      <c r="C59" s="93">
        <v>128</v>
      </c>
      <c r="D59" s="70"/>
      <c r="E59" s="18"/>
      <c r="F59" s="18"/>
      <c r="G59" s="18"/>
      <c r="H59" s="18"/>
      <c r="I59" s="18"/>
    </row>
    <row r="60" spans="1:9" s="19" customFormat="1" ht="12" customHeight="1" x14ac:dyDescent="0.2">
      <c r="B60" s="195" t="s">
        <v>21</v>
      </c>
      <c r="C60" s="93">
        <v>131</v>
      </c>
      <c r="E60" s="17"/>
      <c r="F60" s="17"/>
    </row>
    <row r="61" spans="1:9" ht="12" customHeight="1" x14ac:dyDescent="0.2">
      <c r="B61" s="93" t="s">
        <v>27</v>
      </c>
      <c r="C61" s="93">
        <v>139</v>
      </c>
    </row>
    <row r="62" spans="1:9" ht="12" customHeight="1" x14ac:dyDescent="0.2">
      <c r="B62" s="93" t="s">
        <v>18</v>
      </c>
      <c r="C62" s="93">
        <v>203</v>
      </c>
    </row>
    <row r="63" spans="1:9" ht="12" customHeight="1" x14ac:dyDescent="0.2">
      <c r="B63" s="93" t="s">
        <v>25</v>
      </c>
      <c r="C63" s="93">
        <v>208</v>
      </c>
    </row>
    <row r="64" spans="1:9" ht="12" customHeight="1" x14ac:dyDescent="0.2">
      <c r="B64" s="93" t="s">
        <v>20</v>
      </c>
      <c r="C64" s="93">
        <v>425</v>
      </c>
    </row>
    <row r="65" spans="2:4" ht="12" customHeight="1" x14ac:dyDescent="0.2">
      <c r="B65" s="195" t="s">
        <v>124</v>
      </c>
      <c r="C65" s="93">
        <v>622</v>
      </c>
    </row>
    <row r="66" spans="2:4" ht="12" customHeight="1" x14ac:dyDescent="0.2">
      <c r="B66" s="93" t="s">
        <v>24</v>
      </c>
      <c r="C66" s="93">
        <v>1127</v>
      </c>
      <c r="D66" s="70"/>
    </row>
    <row r="67" spans="2:4" ht="12" customHeight="1" x14ac:dyDescent="0.2">
      <c r="B67" s="93" t="s">
        <v>30</v>
      </c>
      <c r="C67" s="93">
        <v>2273</v>
      </c>
    </row>
    <row r="68" spans="2:4" ht="12" customHeight="1" x14ac:dyDescent="0.2">
      <c r="B68" s="195" t="s">
        <v>19</v>
      </c>
      <c r="C68" s="93">
        <v>2553</v>
      </c>
    </row>
  </sheetData>
  <sortState xmlns:xlrd2="http://schemas.microsoft.com/office/spreadsheetml/2017/richdata2" ref="B50:C68">
    <sortCondition ref="C50:C68"/>
  </sortState>
  <mergeCells count="5">
    <mergeCell ref="B2:F2"/>
    <mergeCell ref="B33:F33"/>
    <mergeCell ref="B34:F34"/>
    <mergeCell ref="B35:C35"/>
    <mergeCell ref="B36:D36"/>
  </mergeCells>
  <hyperlinks>
    <hyperlink ref="C1" location="Índice!A1" display="[índice Ç]" xr:uid="{00000000-0004-0000-1100-000000000000}"/>
    <hyperlink ref="B36" r:id="rId1" display="http://www.observatorioemigracao.pt/np4/8218" xr:uid="{61113DD6-C174-44DA-B97B-84C99EF29CCD}"/>
    <hyperlink ref="B36:C36" r:id="rId2" display="ttp://www.observatorioemigracao.pt/np4/8218" xr:uid="{FA9C2C85-4AC5-4F1E-A096-82D8C3E0BBCE}"/>
    <hyperlink ref="B36:D36" r:id="rId3" display="http://www.observatorioemigracao.pt/np4/9387" xr:uid="{BA1EF90D-2C8E-44F4-B867-F43ED193657A}"/>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72"/>
  <sheetViews>
    <sheetView showGridLines="0" topLeftCell="A12" workbookViewId="0">
      <selection activeCell="B35" sqref="B35:F35"/>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128</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15" customHeight="1" x14ac:dyDescent="0.25">
      <c r="A34" s="83" t="s">
        <v>7</v>
      </c>
      <c r="B34" s="220" t="s">
        <v>164</v>
      </c>
      <c r="C34" s="213"/>
      <c r="D34" s="213"/>
      <c r="E34" s="213"/>
      <c r="F34" s="213"/>
      <c r="G34" s="3"/>
      <c r="H34" s="3"/>
      <c r="I34" s="220"/>
      <c r="J34" s="213"/>
      <c r="K34" s="213"/>
      <c r="L34" s="213"/>
      <c r="M34" s="213"/>
      <c r="N34"/>
      <c r="O34"/>
    </row>
    <row r="35" spans="1:15" s="1" customFormat="1" ht="75" customHeight="1" x14ac:dyDescent="0.25">
      <c r="A35" s="26" t="s">
        <v>8</v>
      </c>
      <c r="B35" s="228" t="s">
        <v>90</v>
      </c>
      <c r="C35" s="228"/>
      <c r="D35" s="228"/>
      <c r="E35" s="228"/>
      <c r="F35" s="228"/>
    </row>
    <row r="36" spans="1:15" s="87" customFormat="1" ht="15" customHeight="1" x14ac:dyDescent="0.25">
      <c r="A36" s="4" t="s">
        <v>31</v>
      </c>
      <c r="B36" s="204" t="s">
        <v>159</v>
      </c>
      <c r="C36" s="205"/>
    </row>
    <row r="37" spans="1:15" s="87" customFormat="1" ht="15" customHeight="1" x14ac:dyDescent="0.25">
      <c r="A37" s="99" t="s">
        <v>1</v>
      </c>
      <c r="B37" s="206" t="s">
        <v>105</v>
      </c>
      <c r="C37" s="206"/>
      <c r="D37" s="206"/>
      <c r="E37" s="188"/>
      <c r="F37" s="188"/>
      <c r="G37" s="188"/>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29</v>
      </c>
      <c r="C50" s="70">
        <v>38.396146217058657</v>
      </c>
    </row>
    <row r="51" spans="1:9" ht="12" customHeight="1" x14ac:dyDescent="0.2">
      <c r="B51" s="69" t="s">
        <v>20</v>
      </c>
      <c r="C51" s="70">
        <v>39.090143218197134</v>
      </c>
    </row>
    <row r="52" spans="1:9" ht="12" customHeight="1" x14ac:dyDescent="0.25">
      <c r="B52" s="71" t="s">
        <v>30</v>
      </c>
      <c r="C52" s="73">
        <v>40.269400884599918</v>
      </c>
    </row>
    <row r="53" spans="1:9" ht="12" customHeight="1" x14ac:dyDescent="0.25">
      <c r="B53" s="71" t="s">
        <v>18</v>
      </c>
      <c r="C53" s="73">
        <v>41.00441501103753</v>
      </c>
      <c r="E53" s="17"/>
      <c r="F53" s="17"/>
    </row>
    <row r="54" spans="1:9" ht="12" customHeight="1" x14ac:dyDescent="0.25">
      <c r="B54" s="72" t="s">
        <v>24</v>
      </c>
      <c r="C54" s="73">
        <v>41.804544451797923</v>
      </c>
      <c r="E54" s="17"/>
      <c r="F54" s="17"/>
    </row>
    <row r="55" spans="1:9" ht="12" customHeight="1" x14ac:dyDescent="0.25">
      <c r="B55" s="72" t="s">
        <v>26</v>
      </c>
      <c r="C55" s="73">
        <v>42.383945841392652</v>
      </c>
      <c r="E55" s="15"/>
      <c r="F55" s="15"/>
    </row>
    <row r="56" spans="1:9" ht="12" customHeight="1" x14ac:dyDescent="0.2">
      <c r="B56" s="69" t="s">
        <v>27</v>
      </c>
      <c r="C56" s="70">
        <v>42.595978062157222</v>
      </c>
    </row>
    <row r="57" spans="1:9" ht="12" customHeight="1" x14ac:dyDescent="0.2">
      <c r="B57" s="69" t="s">
        <v>22</v>
      </c>
      <c r="C57" s="70">
        <v>44.343517753922377</v>
      </c>
    </row>
    <row r="58" spans="1:9" ht="12" customHeight="1" x14ac:dyDescent="0.25">
      <c r="B58" s="71" t="s">
        <v>14</v>
      </c>
      <c r="C58" s="73">
        <v>45.762711864406782</v>
      </c>
      <c r="E58" s="19"/>
      <c r="F58" s="19"/>
    </row>
    <row r="59" spans="1:9" ht="12" customHeight="1" x14ac:dyDescent="0.25">
      <c r="B59" s="88" t="s">
        <v>15</v>
      </c>
      <c r="C59" s="73">
        <v>45.922208281053955</v>
      </c>
    </row>
    <row r="60" spans="1:9" ht="12" customHeight="1" x14ac:dyDescent="0.25">
      <c r="B60" s="88" t="s">
        <v>19</v>
      </c>
      <c r="C60" s="73">
        <v>48.8</v>
      </c>
      <c r="E60" s="15"/>
      <c r="F60" s="15"/>
    </row>
    <row r="61" spans="1:9" ht="12" customHeight="1" x14ac:dyDescent="0.25">
      <c r="B61" s="71" t="s">
        <v>21</v>
      </c>
      <c r="C61" s="73">
        <v>49.1</v>
      </c>
      <c r="E61" s="19"/>
      <c r="F61" s="19"/>
    </row>
    <row r="62" spans="1:9" ht="12" customHeight="1" x14ac:dyDescent="0.2">
      <c r="B62" s="69" t="s">
        <v>28</v>
      </c>
      <c r="C62" s="70">
        <v>49.72918503589873</v>
      </c>
    </row>
    <row r="63" spans="1:9" ht="12" customHeight="1" x14ac:dyDescent="0.2">
      <c r="B63" s="69" t="s">
        <v>4</v>
      </c>
      <c r="C63" s="70" t="s">
        <v>5</v>
      </c>
    </row>
    <row r="64" spans="1:9" ht="12" customHeight="1" x14ac:dyDescent="0.2">
      <c r="A64" s="19"/>
      <c r="B64" s="69" t="s">
        <v>16</v>
      </c>
      <c r="C64" s="70" t="s">
        <v>5</v>
      </c>
      <c r="D64" s="19"/>
      <c r="G64" s="19"/>
      <c r="H64" s="19"/>
      <c r="I64" s="19"/>
    </row>
    <row r="65" spans="1:9" ht="12" customHeight="1" x14ac:dyDescent="0.2">
      <c r="A65" s="19"/>
      <c r="B65" s="84" t="s">
        <v>6</v>
      </c>
      <c r="C65" s="85" t="s">
        <v>5</v>
      </c>
      <c r="D65" s="19"/>
      <c r="E65" s="15"/>
      <c r="F65" s="15"/>
      <c r="G65" s="19"/>
      <c r="H65" s="19"/>
      <c r="I65" s="19"/>
    </row>
    <row r="66" spans="1:9" ht="12" customHeight="1" x14ac:dyDescent="0.2">
      <c r="A66" s="16"/>
      <c r="B66" s="69" t="s">
        <v>17</v>
      </c>
      <c r="C66" s="70" t="s">
        <v>5</v>
      </c>
      <c r="D66" s="17"/>
      <c r="G66" s="17"/>
      <c r="H66" s="17"/>
      <c r="I66" s="17"/>
    </row>
    <row r="67" spans="1:9" ht="12" customHeight="1" x14ac:dyDescent="0.2">
      <c r="A67" s="16"/>
      <c r="B67" s="69" t="s">
        <v>36</v>
      </c>
      <c r="C67" s="70" t="s">
        <v>5</v>
      </c>
      <c r="D67" s="17"/>
      <c r="E67" s="19"/>
      <c r="F67" s="19"/>
      <c r="G67" s="17"/>
      <c r="H67" s="17"/>
      <c r="I67" s="17"/>
    </row>
    <row r="68" spans="1:9" ht="12" customHeight="1" x14ac:dyDescent="0.2">
      <c r="A68" s="16"/>
      <c r="B68" s="69" t="s">
        <v>32</v>
      </c>
      <c r="C68" s="70" t="s">
        <v>5</v>
      </c>
      <c r="D68" s="18"/>
      <c r="E68" s="18"/>
      <c r="F68" s="18"/>
      <c r="G68" s="18"/>
      <c r="H68" s="18"/>
      <c r="I68" s="18"/>
    </row>
    <row r="69" spans="1:9" ht="12" customHeight="1" x14ac:dyDescent="0.2">
      <c r="A69" s="16"/>
      <c r="B69" s="69" t="s">
        <v>57</v>
      </c>
      <c r="C69" s="70" t="s">
        <v>5</v>
      </c>
      <c r="D69" s="17"/>
      <c r="E69" s="17"/>
      <c r="F69" s="17"/>
      <c r="G69" s="17"/>
      <c r="H69" s="17"/>
      <c r="I69" s="17"/>
    </row>
    <row r="70" spans="1:9" s="19" customFormat="1" ht="12" customHeight="1" x14ac:dyDescent="0.2">
      <c r="B70" s="69" t="s">
        <v>23</v>
      </c>
      <c r="C70" s="70" t="s">
        <v>5</v>
      </c>
      <c r="D70" s="15"/>
      <c r="E70" s="2"/>
      <c r="F70" s="2"/>
    </row>
    <row r="71" spans="1:9" s="19" customFormat="1" ht="12" customHeight="1" x14ac:dyDescent="0.2">
      <c r="B71" s="84" t="s">
        <v>25</v>
      </c>
      <c r="C71" s="85" t="s">
        <v>5</v>
      </c>
      <c r="D71" s="15"/>
      <c r="E71" s="2"/>
      <c r="F71" s="2"/>
    </row>
    <row r="72" spans="1:9" s="19" customFormat="1" ht="12" customHeight="1" x14ac:dyDescent="0.2">
      <c r="B72" s="69" t="s">
        <v>3</v>
      </c>
      <c r="C72" s="70" t="s">
        <v>5</v>
      </c>
      <c r="E72" s="17"/>
      <c r="F72" s="17"/>
    </row>
  </sheetData>
  <sortState xmlns:xlrd2="http://schemas.microsoft.com/office/spreadsheetml/2017/richdata2" ref="B50:C72">
    <sortCondition ref="C50:C72"/>
  </sortState>
  <mergeCells count="6">
    <mergeCell ref="B37:D37"/>
    <mergeCell ref="B2:F2"/>
    <mergeCell ref="B34:F34"/>
    <mergeCell ref="I34:M34"/>
    <mergeCell ref="B35:F35"/>
    <mergeCell ref="B36:C36"/>
  </mergeCells>
  <hyperlinks>
    <hyperlink ref="C1" location="Índice!A1" display="[índice Ç]" xr:uid="{00000000-0004-0000-1200-000000000000}"/>
    <hyperlink ref="B37" r:id="rId1" display="http://www.observatorioemigracao.pt/np4/8218" xr:uid="{07875DBE-5477-47B4-B1E5-603FE0470546}"/>
    <hyperlink ref="B37:C37" r:id="rId2" display="ttp://www.observatorioemigracao.pt/np4/8218" xr:uid="{2EDEC2ED-56C5-451C-B5E2-80D802CC5192}"/>
    <hyperlink ref="B37:D37" r:id="rId3" display="http://www.observatorioemigracao.pt/np4/9387" xr:uid="{FAA1387C-4139-454A-AA8F-44AD73EE3C72}"/>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showGridLines="0" zoomScaleNormal="100" workbookViewId="0">
      <selection activeCell="A28" sqref="A28"/>
    </sheetView>
  </sheetViews>
  <sheetFormatPr defaultColWidth="8.7109375" defaultRowHeight="12" customHeight="1" x14ac:dyDescent="0.25"/>
  <cols>
    <col min="1" max="1" width="12.7109375" style="1" customWidth="1"/>
    <col min="2" max="7" width="18.7109375" style="1" customWidth="1"/>
    <col min="8" max="8" width="8.7109375" style="1"/>
    <col min="9" max="13" width="16.7109375" customWidth="1"/>
    <col min="16" max="16384" width="8.7109375" style="1"/>
  </cols>
  <sheetData>
    <row r="1" spans="1:17" ht="30" customHeight="1" x14ac:dyDescent="0.25">
      <c r="A1" s="24" t="s">
        <v>0</v>
      </c>
      <c r="B1" s="48"/>
      <c r="C1" s="35" t="s">
        <v>75</v>
      </c>
      <c r="D1" s="33"/>
      <c r="E1" s="7"/>
      <c r="F1" s="7"/>
    </row>
    <row r="2" spans="1:17" ht="30" customHeight="1" thickBot="1" x14ac:dyDescent="0.3">
      <c r="B2" s="214" t="s">
        <v>107</v>
      </c>
      <c r="C2" s="215"/>
      <c r="D2" s="215"/>
      <c r="E2" s="215"/>
      <c r="F2" s="215"/>
      <c r="G2" s="215"/>
    </row>
    <row r="3" spans="1:17" ht="60" customHeight="1" x14ac:dyDescent="0.25">
      <c r="B3" s="10" t="s">
        <v>9</v>
      </c>
      <c r="C3" s="8" t="s">
        <v>11</v>
      </c>
      <c r="D3" s="8" t="s">
        <v>37</v>
      </c>
      <c r="E3" s="8" t="s">
        <v>38</v>
      </c>
      <c r="F3" s="8" t="s">
        <v>35</v>
      </c>
      <c r="G3" s="9" t="s">
        <v>39</v>
      </c>
      <c r="J3" s="221"/>
      <c r="K3" s="222"/>
      <c r="L3" s="222"/>
      <c r="M3" s="222"/>
      <c r="N3" s="222"/>
      <c r="O3" s="222"/>
      <c r="P3" s="222"/>
    </row>
    <row r="4" spans="1:17" ht="15" customHeight="1" x14ac:dyDescent="0.25">
      <c r="B4" s="103" t="s">
        <v>20</v>
      </c>
      <c r="C4" s="104">
        <v>5935</v>
      </c>
      <c r="D4" s="104">
        <v>115165</v>
      </c>
      <c r="E4" s="105">
        <v>139435</v>
      </c>
      <c r="F4" s="155">
        <v>715</v>
      </c>
      <c r="G4" s="104">
        <v>229033</v>
      </c>
      <c r="I4" s="224"/>
      <c r="J4" s="224"/>
      <c r="K4" s="224"/>
      <c r="L4" s="224"/>
      <c r="M4" s="224"/>
    </row>
    <row r="5" spans="1:17" ht="15" customHeight="1" x14ac:dyDescent="0.25">
      <c r="B5" s="106" t="s">
        <v>4</v>
      </c>
      <c r="C5" s="107">
        <v>381</v>
      </c>
      <c r="D5" s="107" t="s">
        <v>5</v>
      </c>
      <c r="E5" s="108" t="s">
        <v>5</v>
      </c>
      <c r="F5" s="158" t="s">
        <v>5</v>
      </c>
      <c r="G5" s="107">
        <v>111718</v>
      </c>
      <c r="I5" s="224"/>
      <c r="J5" s="224"/>
      <c r="K5" s="224"/>
      <c r="L5" s="224"/>
      <c r="M5" s="224"/>
      <c r="N5" s="194"/>
    </row>
    <row r="6" spans="1:17" ht="15" customHeight="1" x14ac:dyDescent="0.25">
      <c r="B6" s="106" t="s">
        <v>14</v>
      </c>
      <c r="C6" s="107">
        <v>59</v>
      </c>
      <c r="D6" s="107">
        <v>18380</v>
      </c>
      <c r="E6" s="108" t="s">
        <v>5</v>
      </c>
      <c r="F6" s="158">
        <v>381</v>
      </c>
      <c r="G6" s="107">
        <v>39780</v>
      </c>
      <c r="P6"/>
      <c r="Q6"/>
    </row>
    <row r="7" spans="1:17" ht="15" customHeight="1" x14ac:dyDescent="0.25">
      <c r="B7" s="106" t="s">
        <v>15</v>
      </c>
      <c r="C7" s="107">
        <v>797</v>
      </c>
      <c r="D7" s="107">
        <v>3248</v>
      </c>
      <c r="E7" s="108">
        <v>4454</v>
      </c>
      <c r="F7" s="158">
        <v>8</v>
      </c>
      <c r="G7" s="107">
        <v>5670</v>
      </c>
      <c r="I7" s="224"/>
      <c r="J7" s="224"/>
      <c r="K7" s="224"/>
      <c r="L7" s="224"/>
      <c r="M7" s="224"/>
      <c r="N7" s="224"/>
      <c r="O7" s="224"/>
      <c r="P7" s="224"/>
      <c r="Q7" s="196"/>
    </row>
    <row r="8" spans="1:17" ht="15" customHeight="1" x14ac:dyDescent="0.25">
      <c r="B8" s="109" t="s">
        <v>29</v>
      </c>
      <c r="C8" s="110">
        <v>3529</v>
      </c>
      <c r="D8" s="110">
        <v>38423</v>
      </c>
      <c r="E8" s="111">
        <v>51519</v>
      </c>
      <c r="F8" s="161">
        <v>421</v>
      </c>
      <c r="G8" s="110">
        <v>74807</v>
      </c>
      <c r="I8" s="224"/>
      <c r="J8" s="224"/>
      <c r="K8" s="224"/>
      <c r="L8" s="224"/>
      <c r="M8" s="224"/>
      <c r="N8" s="224"/>
      <c r="O8" s="224"/>
      <c r="P8" s="224"/>
      <c r="Q8" s="196"/>
    </row>
    <row r="9" spans="1:17" ht="15" customHeight="1" x14ac:dyDescent="0.25">
      <c r="B9" s="109" t="s">
        <v>16</v>
      </c>
      <c r="C9" s="110">
        <v>562</v>
      </c>
      <c r="D9" s="110">
        <v>137973</v>
      </c>
      <c r="E9" s="111" t="s">
        <v>5</v>
      </c>
      <c r="F9" s="161" t="s">
        <v>5</v>
      </c>
      <c r="G9" s="110">
        <v>661721</v>
      </c>
      <c r="I9" s="224"/>
      <c r="J9" s="224"/>
      <c r="K9" s="224"/>
      <c r="L9" s="224"/>
      <c r="M9" s="224"/>
      <c r="N9" s="224"/>
      <c r="O9" s="224"/>
      <c r="P9" s="224"/>
      <c r="Q9" s="196"/>
    </row>
    <row r="10" spans="1:17" ht="15" customHeight="1" x14ac:dyDescent="0.25">
      <c r="B10" s="109" t="s">
        <v>6</v>
      </c>
      <c r="C10" s="110" t="s">
        <v>5</v>
      </c>
      <c r="D10" s="110">
        <v>2050</v>
      </c>
      <c r="E10" s="111" t="s">
        <v>5</v>
      </c>
      <c r="F10" s="161" t="s">
        <v>5</v>
      </c>
      <c r="G10" s="110">
        <v>19076</v>
      </c>
      <c r="I10" s="224"/>
      <c r="J10" s="224"/>
      <c r="K10" s="224"/>
      <c r="L10" s="224"/>
      <c r="M10" s="224"/>
      <c r="N10" s="224"/>
      <c r="O10" s="224"/>
      <c r="P10" s="224"/>
      <c r="Q10" s="196"/>
    </row>
    <row r="11" spans="1:17" ht="15" customHeight="1" x14ac:dyDescent="0.25">
      <c r="B11" s="109" t="s">
        <v>17</v>
      </c>
      <c r="C11" s="110">
        <v>875</v>
      </c>
      <c r="D11" s="110">
        <v>133695</v>
      </c>
      <c r="E11" s="111">
        <v>24270</v>
      </c>
      <c r="F11" s="161">
        <v>339</v>
      </c>
      <c r="G11" s="110">
        <v>166651</v>
      </c>
      <c r="I11" s="220"/>
      <c r="J11" s="213"/>
      <c r="K11" s="213"/>
      <c r="L11" s="213"/>
      <c r="M11" s="213"/>
      <c r="N11" s="213"/>
      <c r="O11" s="213"/>
      <c r="P11"/>
      <c r="Q11"/>
    </row>
    <row r="12" spans="1:17" ht="15" customHeight="1" x14ac:dyDescent="0.25">
      <c r="B12" s="109" t="s">
        <v>18</v>
      </c>
      <c r="C12" s="110">
        <v>1812</v>
      </c>
      <c r="D12" s="110">
        <v>3656</v>
      </c>
      <c r="E12" s="111">
        <v>3486</v>
      </c>
      <c r="F12" s="161">
        <v>9</v>
      </c>
      <c r="G12" s="110">
        <v>3943</v>
      </c>
      <c r="J12" s="220"/>
      <c r="K12" s="213"/>
      <c r="L12" s="213"/>
      <c r="M12" s="213"/>
      <c r="N12" s="213"/>
      <c r="O12" s="213"/>
      <c r="P12" s="213"/>
      <c r="Q12"/>
    </row>
    <row r="13" spans="1:17" ht="15" customHeight="1" x14ac:dyDescent="0.25">
      <c r="B13" s="109" t="s">
        <v>26</v>
      </c>
      <c r="C13" s="110">
        <v>11001</v>
      </c>
      <c r="D13" s="110">
        <v>93621</v>
      </c>
      <c r="E13" s="111">
        <v>98874</v>
      </c>
      <c r="F13" s="161">
        <v>264</v>
      </c>
      <c r="G13" s="110">
        <v>121617</v>
      </c>
      <c r="J13" s="220"/>
      <c r="K13" s="223"/>
      <c r="L13" s="223"/>
      <c r="M13" s="223"/>
      <c r="P13"/>
      <c r="Q13"/>
    </row>
    <row r="14" spans="1:17" ht="15" customHeight="1" x14ac:dyDescent="0.25">
      <c r="B14" s="109" t="s">
        <v>36</v>
      </c>
      <c r="C14" s="110">
        <v>746</v>
      </c>
      <c r="D14" s="110">
        <v>183633</v>
      </c>
      <c r="E14" s="111">
        <v>34793</v>
      </c>
      <c r="F14" s="161">
        <v>1896</v>
      </c>
      <c r="G14" s="110">
        <v>238824</v>
      </c>
      <c r="I14" s="220"/>
      <c r="J14" s="220"/>
      <c r="K14" s="220"/>
      <c r="L14" s="220"/>
      <c r="P14"/>
      <c r="Q14"/>
    </row>
    <row r="15" spans="1:17" ht="15" customHeight="1" x14ac:dyDescent="0.25">
      <c r="A15" s="80"/>
      <c r="B15" s="109" t="s">
        <v>19</v>
      </c>
      <c r="C15" s="110">
        <v>10216</v>
      </c>
      <c r="D15" s="110">
        <v>573000</v>
      </c>
      <c r="E15" s="111">
        <v>535100</v>
      </c>
      <c r="F15" s="161">
        <v>1701</v>
      </c>
      <c r="G15" s="110">
        <v>1368914</v>
      </c>
      <c r="J15" s="220"/>
      <c r="K15" s="220"/>
      <c r="L15" s="220"/>
      <c r="M15" s="220"/>
      <c r="P15"/>
      <c r="Q15"/>
    </row>
    <row r="16" spans="1:17" ht="15" customHeight="1" x14ac:dyDescent="0.25">
      <c r="B16" s="109" t="s">
        <v>24</v>
      </c>
      <c r="C16" s="110">
        <v>4533</v>
      </c>
      <c r="D16" s="110">
        <v>21735</v>
      </c>
      <c r="E16" s="111">
        <v>28002</v>
      </c>
      <c r="F16" s="161">
        <v>82</v>
      </c>
      <c r="G16" s="110">
        <v>35779</v>
      </c>
      <c r="H16" s="63"/>
      <c r="P16"/>
      <c r="Q16"/>
    </row>
    <row r="17" spans="1:18" ht="15" customHeight="1" x14ac:dyDescent="0.25">
      <c r="B17" s="109" t="s">
        <v>32</v>
      </c>
      <c r="C17" s="110">
        <v>426</v>
      </c>
      <c r="D17" s="110">
        <v>5987</v>
      </c>
      <c r="E17" s="111">
        <v>8310</v>
      </c>
      <c r="F17" s="161">
        <v>10</v>
      </c>
      <c r="G17" s="110">
        <v>10516</v>
      </c>
      <c r="P17"/>
      <c r="Q17"/>
    </row>
    <row r="18" spans="1:18" ht="15" customHeight="1" x14ac:dyDescent="0.25">
      <c r="B18" s="109" t="s">
        <v>21</v>
      </c>
      <c r="C18" s="110">
        <v>670</v>
      </c>
      <c r="D18" s="110">
        <v>6562</v>
      </c>
      <c r="E18" s="111">
        <v>6583</v>
      </c>
      <c r="F18" s="161">
        <v>30</v>
      </c>
      <c r="G18" s="110">
        <v>6299</v>
      </c>
      <c r="P18"/>
      <c r="Q18"/>
    </row>
    <row r="19" spans="1:18" ht="15" customHeight="1" x14ac:dyDescent="0.25">
      <c r="B19" s="109" t="s">
        <v>22</v>
      </c>
      <c r="C19" s="110">
        <v>3633</v>
      </c>
      <c r="D19" s="110">
        <v>72948</v>
      </c>
      <c r="E19" s="111">
        <v>93678</v>
      </c>
      <c r="F19" s="161">
        <v>1227</v>
      </c>
      <c r="G19" s="110">
        <v>136918</v>
      </c>
      <c r="P19"/>
      <c r="Q19"/>
    </row>
    <row r="20" spans="1:18" ht="15" customHeight="1" x14ac:dyDescent="0.25">
      <c r="B20" s="109" t="s">
        <v>57</v>
      </c>
      <c r="C20" s="110">
        <v>20</v>
      </c>
      <c r="D20" s="110">
        <v>2213</v>
      </c>
      <c r="E20" s="111">
        <v>8991</v>
      </c>
      <c r="F20" s="161" t="s">
        <v>5</v>
      </c>
      <c r="G20" s="110">
        <v>122157</v>
      </c>
      <c r="P20"/>
      <c r="Q20"/>
    </row>
    <row r="21" spans="1:18" ht="15" customHeight="1" x14ac:dyDescent="0.25">
      <c r="B21" s="109" t="s">
        <v>23</v>
      </c>
      <c r="C21" s="110">
        <v>1439</v>
      </c>
      <c r="D21" s="110">
        <v>3767</v>
      </c>
      <c r="E21" s="111">
        <v>5560</v>
      </c>
      <c r="F21" s="161" t="s">
        <v>5</v>
      </c>
      <c r="G21" s="110">
        <v>41344</v>
      </c>
      <c r="J21" s="102"/>
      <c r="K21" s="102"/>
      <c r="L21" s="102"/>
      <c r="M21" s="220"/>
      <c r="N21" s="223"/>
      <c r="O21" s="223"/>
      <c r="P21" s="223"/>
      <c r="Q21" s="21"/>
      <c r="R21" s="22"/>
    </row>
    <row r="22" spans="1:18" ht="15" customHeight="1" x14ac:dyDescent="0.25">
      <c r="B22" s="109" t="s">
        <v>25</v>
      </c>
      <c r="C22" s="110">
        <v>784</v>
      </c>
      <c r="D22" s="110">
        <v>3967</v>
      </c>
      <c r="E22" s="111">
        <v>5565</v>
      </c>
      <c r="F22" s="161">
        <v>144</v>
      </c>
      <c r="G22" s="110">
        <v>2032</v>
      </c>
      <c r="J22" s="220"/>
      <c r="K22" s="213"/>
      <c r="L22" s="213"/>
      <c r="M22" s="213"/>
      <c r="N22" s="213"/>
      <c r="O22" s="213"/>
      <c r="P22" s="213"/>
    </row>
    <row r="23" spans="1:18" ht="15" customHeight="1" x14ac:dyDescent="0.25">
      <c r="B23" s="109" t="s">
        <v>28</v>
      </c>
      <c r="C23" s="110">
        <v>7941</v>
      </c>
      <c r="D23" s="110">
        <v>156295</v>
      </c>
      <c r="E23" s="111">
        <v>268245</v>
      </c>
      <c r="F23" s="161">
        <v>2550</v>
      </c>
      <c r="G23" s="110">
        <v>370603</v>
      </c>
      <c r="J23" s="87"/>
      <c r="K23" s="87"/>
      <c r="L23" s="87"/>
      <c r="M23" s="87"/>
      <c r="N23" s="87"/>
      <c r="O23" s="87"/>
      <c r="P23" s="87"/>
      <c r="Q23" s="87"/>
      <c r="R23" s="87"/>
    </row>
    <row r="24" spans="1:18" ht="15" customHeight="1" x14ac:dyDescent="0.25">
      <c r="B24" s="109" t="s">
        <v>27</v>
      </c>
      <c r="C24" s="110">
        <v>547</v>
      </c>
      <c r="D24" s="110">
        <v>4740</v>
      </c>
      <c r="E24" s="111">
        <v>3616</v>
      </c>
      <c r="F24" s="161">
        <v>127</v>
      </c>
      <c r="G24" s="110">
        <v>4953</v>
      </c>
      <c r="J24" s="87"/>
      <c r="K24" s="87"/>
      <c r="L24" s="87"/>
      <c r="M24" s="87"/>
      <c r="N24" s="87"/>
      <c r="O24" s="87"/>
      <c r="P24" s="87"/>
      <c r="Q24" s="87"/>
      <c r="R24" s="87"/>
    </row>
    <row r="25" spans="1:18" ht="15" customHeight="1" x14ac:dyDescent="0.25">
      <c r="B25" s="109" t="s">
        <v>30</v>
      </c>
      <c r="C25" s="110">
        <v>9948</v>
      </c>
      <c r="D25" s="110">
        <v>203847</v>
      </c>
      <c r="E25" s="111">
        <v>253589</v>
      </c>
      <c r="F25" s="161">
        <v>2223</v>
      </c>
      <c r="G25" s="110">
        <v>452806</v>
      </c>
    </row>
    <row r="26" spans="1:18" ht="15" customHeight="1" thickBot="1" x14ac:dyDescent="0.3">
      <c r="B26" s="112" t="s">
        <v>3</v>
      </c>
      <c r="C26" s="113">
        <v>532</v>
      </c>
      <c r="D26" s="113">
        <v>37326</v>
      </c>
      <c r="E26" s="114" t="s">
        <v>5</v>
      </c>
      <c r="F26" s="164" t="s">
        <v>5</v>
      </c>
      <c r="G26" s="113">
        <v>181785</v>
      </c>
    </row>
    <row r="27" spans="1:18" ht="15" customHeight="1" x14ac:dyDescent="0.25">
      <c r="B27" s="3"/>
      <c r="C27" s="3"/>
      <c r="D27" s="3"/>
      <c r="E27" s="4"/>
      <c r="F27" s="4"/>
      <c r="G27" s="4"/>
    </row>
    <row r="28" spans="1:18" s="22" customFormat="1" ht="120" customHeight="1" x14ac:dyDescent="0.25">
      <c r="A28" s="26" t="s">
        <v>7</v>
      </c>
      <c r="B28" s="218" t="s">
        <v>161</v>
      </c>
      <c r="C28" s="219"/>
      <c r="D28" s="219"/>
      <c r="E28" s="219"/>
      <c r="F28" s="219"/>
      <c r="G28" s="219"/>
      <c r="I28" s="101"/>
      <c r="J28"/>
      <c r="K28"/>
      <c r="L28"/>
      <c r="M28"/>
      <c r="N28"/>
      <c r="O28"/>
      <c r="P28" s="1"/>
      <c r="Q28" s="1"/>
      <c r="R28" s="1"/>
    </row>
    <row r="29" spans="1:18" ht="120" customHeight="1" x14ac:dyDescent="0.25">
      <c r="A29" s="26" t="s">
        <v>8</v>
      </c>
      <c r="B29" s="216" t="s">
        <v>100</v>
      </c>
      <c r="C29" s="217"/>
      <c r="D29" s="217"/>
      <c r="E29" s="217"/>
      <c r="F29" s="217"/>
      <c r="G29" s="217"/>
      <c r="H29" s="47"/>
    </row>
    <row r="30" spans="1:18" s="87" customFormat="1" ht="15" customHeight="1" x14ac:dyDescent="0.25">
      <c r="A30" s="4" t="s">
        <v>31</v>
      </c>
      <c r="B30" s="204" t="s">
        <v>159</v>
      </c>
      <c r="C30" s="205"/>
    </row>
    <row r="31" spans="1:18" s="87" customFormat="1" ht="15" customHeight="1" x14ac:dyDescent="0.25">
      <c r="A31" s="99" t="s">
        <v>1</v>
      </c>
      <c r="B31" s="206" t="s">
        <v>105</v>
      </c>
      <c r="C31" s="206"/>
      <c r="D31" s="206"/>
      <c r="E31" s="188"/>
      <c r="F31" s="188"/>
      <c r="G31" s="188"/>
      <c r="H31" s="100"/>
    </row>
    <row r="32" spans="1:18"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sheetData>
  <sortState xmlns:xlrd2="http://schemas.microsoft.com/office/spreadsheetml/2017/richdata2" ref="B5:G19">
    <sortCondition ref="B4"/>
  </sortState>
  <mergeCells count="15">
    <mergeCell ref="J22:P22"/>
    <mergeCell ref="J3:P3"/>
    <mergeCell ref="J13:M13"/>
    <mergeCell ref="M21:P21"/>
    <mergeCell ref="J12:P12"/>
    <mergeCell ref="J15:M15"/>
    <mergeCell ref="I4:M5"/>
    <mergeCell ref="I7:P10"/>
    <mergeCell ref="I11:O11"/>
    <mergeCell ref="I14:L14"/>
    <mergeCell ref="B2:G2"/>
    <mergeCell ref="B29:G29"/>
    <mergeCell ref="B30:C30"/>
    <mergeCell ref="B28:G28"/>
    <mergeCell ref="B31:D31"/>
  </mergeCells>
  <hyperlinks>
    <hyperlink ref="C1" location="Índice!A1" display="[índice Ç]" xr:uid="{00000000-0004-0000-0100-000000000000}"/>
    <hyperlink ref="B31" r:id="rId1" display="http://www.observatorioemigracao.pt/np4/8218" xr:uid="{D7EB417B-92D7-44C1-8FA6-FB1A3E667588}"/>
    <hyperlink ref="B31:C31" r:id="rId2" display="ttp://www.observatorioemigracao.pt/np4/8218" xr:uid="{C4B4EF4E-7E4B-4293-9E53-587A34BA31EF}"/>
    <hyperlink ref="B31:D31" r:id="rId3" display="http://www.observatorioemigracao.pt/np4/9387" xr:uid="{81B62414-1A50-4AEA-BC77-8E7539684D45}"/>
  </hyperlinks>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1"/>
  <sheetViews>
    <sheetView showGridLines="0" workbookViewId="0">
      <selection activeCell="C49" sqref="C49:C58"/>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129</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row r="34" spans="1:8" s="1" customFormat="1" ht="75" customHeight="1" x14ac:dyDescent="0.25">
      <c r="A34" s="26" t="s">
        <v>8</v>
      </c>
      <c r="B34" s="220" t="s">
        <v>165</v>
      </c>
      <c r="C34" s="213"/>
      <c r="D34" s="213"/>
      <c r="E34" s="213"/>
      <c r="F34" s="213"/>
      <c r="G34" s="213"/>
      <c r="H34" s="213"/>
    </row>
    <row r="35" spans="1:8" s="87" customFormat="1" ht="15" customHeight="1" x14ac:dyDescent="0.25">
      <c r="A35" s="4" t="s">
        <v>31</v>
      </c>
      <c r="B35" s="204" t="s">
        <v>159</v>
      </c>
      <c r="C35" s="205"/>
    </row>
    <row r="36" spans="1:8" s="87" customFormat="1" ht="15" customHeight="1" x14ac:dyDescent="0.25">
      <c r="A36" s="99" t="s">
        <v>1</v>
      </c>
      <c r="B36" s="206" t="s">
        <v>105</v>
      </c>
      <c r="C36" s="206"/>
      <c r="D36" s="206"/>
      <c r="E36" s="188"/>
      <c r="F36" s="188"/>
      <c r="G36" s="188"/>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9" spans="1:12" ht="12" customHeight="1" x14ac:dyDescent="0.25">
      <c r="B49" s="71" t="s">
        <v>22</v>
      </c>
      <c r="C49" s="178">
        <v>83.402146985962005</v>
      </c>
      <c r="F49"/>
      <c r="G49"/>
      <c r="H49"/>
      <c r="I49"/>
      <c r="J49"/>
      <c r="K49"/>
      <c r="L49"/>
    </row>
    <row r="50" spans="1:12" ht="12" customHeight="1" x14ac:dyDescent="0.25">
      <c r="B50" s="84" t="s">
        <v>26</v>
      </c>
      <c r="C50" s="178">
        <v>84.1</v>
      </c>
      <c r="F50"/>
      <c r="G50"/>
      <c r="H50"/>
      <c r="I50"/>
      <c r="J50"/>
      <c r="K50"/>
      <c r="L50"/>
    </row>
    <row r="51" spans="1:12" ht="12" customHeight="1" x14ac:dyDescent="0.25">
      <c r="B51" s="69" t="s">
        <v>21</v>
      </c>
      <c r="C51" s="178">
        <v>85.820895522388057</v>
      </c>
      <c r="F51"/>
      <c r="G51"/>
      <c r="H51"/>
      <c r="I51"/>
      <c r="J51"/>
      <c r="K51"/>
      <c r="L51"/>
    </row>
    <row r="52" spans="1:12" ht="12" customHeight="1" x14ac:dyDescent="0.25">
      <c r="B52" s="69" t="s">
        <v>18</v>
      </c>
      <c r="C52" s="178">
        <v>86.479028697571749</v>
      </c>
      <c r="F52"/>
      <c r="G52"/>
      <c r="H52"/>
      <c r="I52"/>
      <c r="J52"/>
      <c r="K52"/>
      <c r="L52"/>
    </row>
    <row r="53" spans="1:12" ht="12" customHeight="1" x14ac:dyDescent="0.25">
      <c r="B53" s="69" t="s">
        <v>30</v>
      </c>
      <c r="C53" s="178">
        <v>88.078005629272212</v>
      </c>
      <c r="F53"/>
      <c r="G53"/>
      <c r="H53"/>
      <c r="I53"/>
      <c r="J53"/>
      <c r="K53"/>
      <c r="L53"/>
    </row>
    <row r="54" spans="1:12" ht="12" customHeight="1" x14ac:dyDescent="0.25">
      <c r="B54" s="71" t="s">
        <v>20</v>
      </c>
      <c r="C54" s="178">
        <v>90.143218197135639</v>
      </c>
      <c r="F54"/>
      <c r="G54"/>
      <c r="H54"/>
      <c r="I54"/>
      <c r="J54"/>
      <c r="K54"/>
      <c r="L54"/>
    </row>
    <row r="55" spans="1:12" ht="12" customHeight="1" x14ac:dyDescent="0.25">
      <c r="B55" s="88" t="s">
        <v>28</v>
      </c>
      <c r="C55" s="178">
        <v>91.308729059075461</v>
      </c>
      <c r="F55"/>
      <c r="G55"/>
      <c r="H55"/>
      <c r="I55"/>
      <c r="J55"/>
      <c r="K55"/>
      <c r="L55"/>
    </row>
    <row r="56" spans="1:12" ht="12" customHeight="1" x14ac:dyDescent="0.25">
      <c r="B56" s="69" t="s">
        <v>27</v>
      </c>
      <c r="C56" s="178">
        <v>91.773308957952466</v>
      </c>
      <c r="F56"/>
      <c r="G56"/>
      <c r="H56"/>
      <c r="I56"/>
      <c r="J56"/>
      <c r="K56"/>
      <c r="L56"/>
    </row>
    <row r="57" spans="1:12" ht="12" customHeight="1" x14ac:dyDescent="0.25">
      <c r="B57" s="71" t="s">
        <v>15</v>
      </c>
      <c r="C57" s="178">
        <v>93.475533249686322</v>
      </c>
      <c r="F57"/>
      <c r="G57"/>
      <c r="H57"/>
      <c r="I57"/>
      <c r="J57"/>
      <c r="K57"/>
      <c r="L57"/>
    </row>
    <row r="58" spans="1:12" ht="12" customHeight="1" x14ac:dyDescent="0.25">
      <c r="B58" s="69" t="s">
        <v>24</v>
      </c>
      <c r="C58" s="178">
        <v>93.801014780498576</v>
      </c>
      <c r="F58"/>
      <c r="G58"/>
      <c r="H58"/>
      <c r="I58"/>
      <c r="J58"/>
      <c r="K58"/>
      <c r="L58"/>
    </row>
    <row r="59" spans="1:12" ht="12" customHeight="1" x14ac:dyDescent="0.25">
      <c r="B59" s="69" t="s">
        <v>4</v>
      </c>
      <c r="C59" s="178" t="s">
        <v>5</v>
      </c>
      <c r="F59"/>
      <c r="G59"/>
      <c r="H59"/>
      <c r="I59"/>
      <c r="J59"/>
      <c r="K59"/>
      <c r="L59"/>
    </row>
    <row r="60" spans="1:12" ht="12" customHeight="1" x14ac:dyDescent="0.25">
      <c r="B60" s="69" t="s">
        <v>14</v>
      </c>
      <c r="C60" s="178" t="s">
        <v>5</v>
      </c>
      <c r="F60"/>
      <c r="G60"/>
      <c r="H60"/>
      <c r="I60"/>
      <c r="J60"/>
      <c r="K60"/>
      <c r="L60"/>
    </row>
    <row r="61" spans="1:12" ht="12" customHeight="1" x14ac:dyDescent="0.25">
      <c r="B61" s="71" t="s">
        <v>29</v>
      </c>
      <c r="C61" s="178" t="s">
        <v>5</v>
      </c>
      <c r="F61"/>
      <c r="G61"/>
      <c r="H61"/>
      <c r="I61"/>
      <c r="J61"/>
      <c r="K61"/>
      <c r="L61"/>
    </row>
    <row r="62" spans="1:12" ht="12" customHeight="1" x14ac:dyDescent="0.25">
      <c r="B62" s="72" t="s">
        <v>16</v>
      </c>
      <c r="C62" s="178" t="s">
        <v>5</v>
      </c>
      <c r="F62"/>
      <c r="G62"/>
      <c r="H62"/>
      <c r="I62"/>
      <c r="J62"/>
      <c r="K62"/>
      <c r="L62"/>
    </row>
    <row r="63" spans="1:12" ht="12" customHeight="1" x14ac:dyDescent="0.25">
      <c r="A63" s="19"/>
      <c r="B63" s="69" t="s">
        <v>6</v>
      </c>
      <c r="C63" s="178" t="s">
        <v>5</v>
      </c>
      <c r="D63" s="19"/>
      <c r="F63"/>
      <c r="G63"/>
      <c r="H63"/>
      <c r="I63"/>
      <c r="J63"/>
      <c r="K63"/>
      <c r="L63"/>
    </row>
    <row r="64" spans="1:12" ht="12" customHeight="1" x14ac:dyDescent="0.25">
      <c r="A64" s="19"/>
      <c r="B64" s="69" t="s">
        <v>17</v>
      </c>
      <c r="C64" s="178" t="s">
        <v>5</v>
      </c>
      <c r="D64" s="19"/>
      <c r="F64"/>
      <c r="G64"/>
      <c r="H64"/>
      <c r="I64"/>
      <c r="J64"/>
      <c r="K64"/>
      <c r="L64"/>
    </row>
    <row r="65" spans="1:12" ht="12" customHeight="1" x14ac:dyDescent="0.25">
      <c r="A65" s="16"/>
      <c r="B65" s="72" t="s">
        <v>36</v>
      </c>
      <c r="C65" s="178" t="s">
        <v>5</v>
      </c>
      <c r="D65" s="17"/>
      <c r="F65"/>
      <c r="G65"/>
      <c r="H65"/>
      <c r="I65"/>
      <c r="J65"/>
      <c r="K65"/>
      <c r="L65"/>
    </row>
    <row r="66" spans="1:12" ht="12" customHeight="1" x14ac:dyDescent="0.25">
      <c r="A66" s="16"/>
      <c r="B66" s="69" t="s">
        <v>19</v>
      </c>
      <c r="C66" s="178" t="s">
        <v>5</v>
      </c>
      <c r="D66" s="17"/>
      <c r="F66"/>
      <c r="G66"/>
      <c r="H66"/>
      <c r="I66"/>
      <c r="J66"/>
      <c r="K66"/>
      <c r="L66"/>
    </row>
    <row r="67" spans="1:12" ht="12" customHeight="1" x14ac:dyDescent="0.25">
      <c r="A67" s="16"/>
      <c r="B67" s="88" t="s">
        <v>32</v>
      </c>
      <c r="C67" s="178" t="s">
        <v>5</v>
      </c>
      <c r="D67" s="18"/>
      <c r="F67"/>
      <c r="G67"/>
      <c r="H67"/>
      <c r="I67"/>
      <c r="J67"/>
      <c r="K67"/>
      <c r="L67"/>
    </row>
    <row r="68" spans="1:12" ht="12" customHeight="1" x14ac:dyDescent="0.25">
      <c r="A68" s="16"/>
      <c r="B68" s="84" t="s">
        <v>57</v>
      </c>
      <c r="C68" s="178" t="s">
        <v>5</v>
      </c>
      <c r="D68" s="17"/>
      <c r="F68"/>
      <c r="G68"/>
      <c r="H68"/>
      <c r="I68"/>
      <c r="J68"/>
      <c r="K68"/>
      <c r="L68"/>
    </row>
    <row r="69" spans="1:12" s="19" customFormat="1" ht="12" customHeight="1" x14ac:dyDescent="0.25">
      <c r="B69" s="69" t="s">
        <v>23</v>
      </c>
      <c r="C69" s="178" t="s">
        <v>5</v>
      </c>
      <c r="F69"/>
      <c r="G69"/>
      <c r="H69"/>
      <c r="I69"/>
      <c r="J69"/>
      <c r="K69"/>
      <c r="L69"/>
    </row>
    <row r="70" spans="1:12" s="19" customFormat="1" ht="12" customHeight="1" x14ac:dyDescent="0.25">
      <c r="B70" s="69" t="s">
        <v>25</v>
      </c>
      <c r="C70" s="178" t="s">
        <v>5</v>
      </c>
      <c r="F70"/>
      <c r="G70"/>
      <c r="H70"/>
      <c r="I70"/>
      <c r="J70"/>
      <c r="K70"/>
      <c r="L70"/>
    </row>
    <row r="71" spans="1:12" s="19" customFormat="1" ht="12" customHeight="1" x14ac:dyDescent="0.2">
      <c r="B71" s="69" t="s">
        <v>3</v>
      </c>
      <c r="C71" s="178" t="s">
        <v>5</v>
      </c>
    </row>
  </sheetData>
  <sortState xmlns:xlrd2="http://schemas.microsoft.com/office/spreadsheetml/2017/richdata2" ref="B49:C71">
    <sortCondition ref="C49:C71"/>
  </sortState>
  <mergeCells count="4">
    <mergeCell ref="B2:F2"/>
    <mergeCell ref="B35:C35"/>
    <mergeCell ref="B34:H34"/>
    <mergeCell ref="B36:D36"/>
  </mergeCells>
  <hyperlinks>
    <hyperlink ref="C1" location="Índice!A1" display="[índice Ç]" xr:uid="{00000000-0004-0000-1300-000000000000}"/>
    <hyperlink ref="B36" r:id="rId1" display="http://www.observatorioemigracao.pt/np4/8218" xr:uid="{A83A4E49-1CD5-4407-9579-E4E8AD2442D6}"/>
    <hyperlink ref="B36:C36" r:id="rId2" display="ttp://www.observatorioemigracao.pt/np4/8218" xr:uid="{99ECCEDA-AA37-4B67-B7CD-D102A3E71EFB}"/>
    <hyperlink ref="B36:D36" r:id="rId3" display="http://www.observatorioemigracao.pt/np4/9387" xr:uid="{C420C62E-15E2-4F83-B719-BF4F7D243D20}"/>
  </hyperlinks>
  <pageMargins left="0.7" right="0.7" top="0.75" bottom="0.75" header="0.3" footer="0.3"/>
  <pageSetup paperSize="9" orientation="portrait" horizontalDpi="4294967293" verticalDpi="0"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134</v>
      </c>
      <c r="C2" s="257"/>
      <c r="D2" s="257"/>
      <c r="E2" s="257"/>
      <c r="F2" s="257"/>
      <c r="G2" s="5"/>
      <c r="H2" s="5"/>
      <c r="I2" s="5"/>
      <c r="J2" s="14"/>
      <c r="K2" s="14"/>
      <c r="L2" s="12"/>
      <c r="M2" s="12"/>
      <c r="N2" s="12"/>
      <c r="O2" s="5"/>
      <c r="P2" s="5"/>
    </row>
    <row r="3" spans="1:16" s="6" customFormat="1" ht="15" customHeight="1" x14ac:dyDescent="0.25">
      <c r="B3" s="39"/>
      <c r="C3" s="40"/>
      <c r="D3" s="40"/>
      <c r="E3" s="40"/>
      <c r="F3" s="40"/>
      <c r="G3" s="5"/>
      <c r="H3" s="5"/>
      <c r="I3" s="5"/>
      <c r="J3" s="5"/>
      <c r="K3" s="5"/>
      <c r="L3" s="5"/>
      <c r="M3" s="5"/>
      <c r="N3" s="5"/>
      <c r="O3" s="5"/>
      <c r="P3" s="5"/>
    </row>
    <row r="4" spans="1:16" s="6" customFormat="1" ht="15" customHeight="1" x14ac:dyDescent="0.25">
      <c r="B4" s="39"/>
      <c r="C4" s="40"/>
      <c r="D4" s="40"/>
      <c r="E4" s="40"/>
      <c r="F4" s="40"/>
      <c r="G4" s="5"/>
      <c r="H4" s="5"/>
      <c r="I4" s="5"/>
      <c r="J4" s="5"/>
      <c r="K4" s="5"/>
      <c r="L4" s="5"/>
      <c r="M4" s="5"/>
      <c r="N4" s="5"/>
      <c r="O4" s="5"/>
      <c r="P4" s="5"/>
    </row>
    <row r="5" spans="1:16" s="6" customFormat="1" ht="15" customHeight="1" x14ac:dyDescent="0.25">
      <c r="B5" s="39"/>
      <c r="C5" s="40"/>
      <c r="D5" s="40"/>
      <c r="E5" s="40"/>
      <c r="F5" s="40"/>
      <c r="G5" s="5"/>
      <c r="H5" s="5"/>
      <c r="I5" s="5"/>
      <c r="J5" s="5"/>
      <c r="K5" s="5"/>
      <c r="L5" s="5"/>
      <c r="M5" s="5"/>
      <c r="N5" s="5"/>
      <c r="O5" s="5"/>
      <c r="P5" s="5"/>
    </row>
    <row r="6" spans="1:16" s="6" customFormat="1" ht="15" customHeight="1" x14ac:dyDescent="0.25">
      <c r="B6" s="39"/>
      <c r="C6" s="40"/>
      <c r="D6" s="40"/>
      <c r="E6" s="40"/>
      <c r="F6" s="40"/>
      <c r="G6" s="5"/>
      <c r="H6" s="5"/>
      <c r="I6" s="5"/>
      <c r="J6" s="5"/>
      <c r="K6" s="5"/>
      <c r="L6" s="5"/>
      <c r="M6" s="5"/>
      <c r="N6" s="5"/>
      <c r="O6" s="5"/>
      <c r="P6" s="5"/>
    </row>
    <row r="7" spans="1:16" s="6" customFormat="1" ht="15" customHeight="1" x14ac:dyDescent="0.25">
      <c r="B7" s="39"/>
      <c r="C7" s="40"/>
      <c r="D7" s="40"/>
      <c r="E7" s="40"/>
      <c r="F7" s="40"/>
      <c r="G7" s="5"/>
      <c r="H7" s="5"/>
      <c r="I7" s="5"/>
      <c r="J7" s="5"/>
      <c r="K7" s="5"/>
      <c r="L7" s="5"/>
      <c r="M7" s="5"/>
      <c r="N7" s="5"/>
      <c r="O7" s="5"/>
      <c r="P7" s="5"/>
    </row>
    <row r="8" spans="1:16" s="6" customFormat="1" ht="15" customHeight="1" x14ac:dyDescent="0.25">
      <c r="B8" s="39"/>
      <c r="C8" s="40"/>
      <c r="D8" s="40"/>
      <c r="E8" s="40"/>
      <c r="F8" s="40"/>
      <c r="G8" s="5"/>
      <c r="H8" s="5"/>
      <c r="I8" s="5"/>
      <c r="J8" s="5"/>
      <c r="K8" s="5"/>
      <c r="L8" s="5"/>
      <c r="M8" s="5"/>
      <c r="N8" s="5"/>
      <c r="O8" s="5"/>
      <c r="P8" s="5"/>
    </row>
    <row r="9" spans="1:16" s="6" customFormat="1" ht="15" customHeight="1" x14ac:dyDescent="0.25">
      <c r="B9" s="39"/>
      <c r="C9" s="40"/>
      <c r="D9" s="40"/>
      <c r="E9" s="40"/>
      <c r="F9" s="40"/>
      <c r="G9" s="5"/>
      <c r="H9" s="5"/>
      <c r="I9" s="5"/>
      <c r="J9" s="5"/>
      <c r="K9" s="5"/>
      <c r="L9" s="5"/>
      <c r="M9" s="5"/>
      <c r="N9" s="5"/>
      <c r="O9" s="5"/>
      <c r="P9" s="5"/>
    </row>
    <row r="10" spans="1:16" s="6" customFormat="1" ht="15" customHeight="1" x14ac:dyDescent="0.25">
      <c r="B10" s="39"/>
      <c r="C10" s="40"/>
      <c r="D10" s="40"/>
      <c r="E10" s="40"/>
      <c r="F10" s="40"/>
      <c r="G10" s="5"/>
      <c r="H10" s="5"/>
      <c r="I10" s="5"/>
      <c r="J10" s="5"/>
      <c r="K10" s="5"/>
      <c r="L10" s="5"/>
      <c r="M10" s="5"/>
      <c r="N10" s="5"/>
      <c r="O10" s="5"/>
      <c r="P10" s="5"/>
    </row>
    <row r="11" spans="1:16" s="6" customFormat="1" ht="15" customHeight="1" x14ac:dyDescent="0.25">
      <c r="B11" s="39"/>
      <c r="C11" s="40"/>
      <c r="D11" s="40"/>
      <c r="E11" s="40"/>
      <c r="F11" s="40"/>
      <c r="G11" s="5"/>
      <c r="H11" s="5"/>
      <c r="I11" s="5"/>
      <c r="J11" s="5"/>
      <c r="K11" s="5"/>
      <c r="L11" s="5"/>
      <c r="M11" s="5"/>
      <c r="N11" s="5"/>
      <c r="O11" s="5"/>
      <c r="P11" s="5"/>
    </row>
    <row r="12" spans="1:16" s="6" customFormat="1" ht="15" customHeight="1" x14ac:dyDescent="0.25">
      <c r="B12" s="39"/>
      <c r="C12" s="40"/>
      <c r="D12" s="40"/>
      <c r="E12" s="40"/>
      <c r="F12" s="40"/>
      <c r="G12" s="5"/>
      <c r="H12" s="5"/>
      <c r="I12" s="5"/>
      <c r="J12" s="5"/>
      <c r="K12" s="5"/>
      <c r="L12" s="5"/>
      <c r="M12" s="5"/>
      <c r="N12" s="5"/>
      <c r="O12" s="5"/>
      <c r="P12" s="5"/>
    </row>
    <row r="13" spans="1:16" s="6" customFormat="1" ht="15" customHeight="1" x14ac:dyDescent="0.25">
      <c r="B13" s="39"/>
      <c r="C13" s="40"/>
      <c r="D13" s="40"/>
      <c r="E13" s="40"/>
      <c r="F13" s="40"/>
      <c r="G13" s="5"/>
      <c r="H13" s="5"/>
      <c r="I13" s="5"/>
      <c r="J13" s="5"/>
      <c r="K13" s="5"/>
      <c r="L13" s="5"/>
      <c r="M13" s="5"/>
      <c r="N13" s="5"/>
      <c r="O13" s="5"/>
      <c r="P13" s="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3" s="1" customFormat="1" ht="30" customHeight="1" x14ac:dyDescent="0.25">
      <c r="A33" s="26" t="s">
        <v>7</v>
      </c>
      <c r="B33" s="220" t="s">
        <v>130</v>
      </c>
      <c r="C33" s="213"/>
      <c r="D33" s="213"/>
      <c r="E33" s="213"/>
      <c r="F33" s="213"/>
      <c r="G33" s="213"/>
      <c r="H33" s="239"/>
      <c r="I33" s="239"/>
      <c r="J33"/>
      <c r="K33"/>
      <c r="L33"/>
      <c r="M33"/>
    </row>
    <row r="34" spans="1:13" s="1" customFormat="1" ht="105" customHeight="1" x14ac:dyDescent="0.25">
      <c r="A34" s="26" t="s">
        <v>8</v>
      </c>
      <c r="B34" s="240" t="s">
        <v>64</v>
      </c>
      <c r="C34" s="223"/>
      <c r="D34" s="223"/>
      <c r="E34" s="223"/>
      <c r="F34" s="223"/>
    </row>
    <row r="35" spans="1:13" s="87" customFormat="1" ht="15" customHeight="1" x14ac:dyDescent="0.25">
      <c r="A35" s="4" t="s">
        <v>31</v>
      </c>
      <c r="B35" s="204" t="s">
        <v>159</v>
      </c>
      <c r="C35" s="205"/>
    </row>
    <row r="36" spans="1:13" s="87" customFormat="1" ht="15" customHeight="1" x14ac:dyDescent="0.25">
      <c r="A36" s="99" t="s">
        <v>1</v>
      </c>
      <c r="B36" s="206" t="s">
        <v>105</v>
      </c>
      <c r="C36" s="206"/>
      <c r="D36" s="206"/>
      <c r="E36" s="188"/>
      <c r="F36" s="188"/>
      <c r="G36" s="188"/>
      <c r="H36" s="100"/>
    </row>
    <row r="37" spans="1:13" ht="15" customHeight="1" x14ac:dyDescent="0.25"/>
    <row r="38" spans="1:13" ht="15" customHeight="1" x14ac:dyDescent="0.25"/>
    <row r="39" spans="1:13" ht="15" customHeight="1" x14ac:dyDescent="0.25"/>
    <row r="40" spans="1:13" ht="15" customHeight="1" x14ac:dyDescent="0.25"/>
    <row r="41" spans="1:13" ht="15" customHeight="1" x14ac:dyDescent="0.25"/>
    <row r="42" spans="1:13" ht="15" customHeight="1" x14ac:dyDescent="0.25"/>
    <row r="43" spans="1:13" ht="15" customHeight="1" x14ac:dyDescent="0.25"/>
    <row r="44" spans="1:13" ht="15" customHeight="1" x14ac:dyDescent="0.25"/>
    <row r="45" spans="1:13" ht="15" customHeight="1" x14ac:dyDescent="0.25"/>
    <row r="46" spans="1:13" ht="15" customHeight="1" x14ac:dyDescent="0.25"/>
    <row r="50" spans="1:9" ht="12" customHeight="1" x14ac:dyDescent="0.25">
      <c r="B50" s="75" t="s">
        <v>6</v>
      </c>
      <c r="C50" s="58">
        <v>2050</v>
      </c>
      <c r="D50"/>
      <c r="E50"/>
    </row>
    <row r="51" spans="1:9" ht="12" customHeight="1" x14ac:dyDescent="0.25">
      <c r="B51" s="75" t="s">
        <v>57</v>
      </c>
      <c r="C51" s="58">
        <v>2213</v>
      </c>
      <c r="D51"/>
      <c r="E51"/>
    </row>
    <row r="52" spans="1:9" ht="12" customHeight="1" x14ac:dyDescent="0.25">
      <c r="B52" s="75" t="s">
        <v>15</v>
      </c>
      <c r="C52" s="58">
        <v>3248</v>
      </c>
      <c r="D52"/>
      <c r="E52"/>
    </row>
    <row r="53" spans="1:9" ht="12" customHeight="1" x14ac:dyDescent="0.25">
      <c r="B53" s="75" t="s">
        <v>18</v>
      </c>
      <c r="C53" s="58">
        <v>3656</v>
      </c>
      <c r="D53"/>
      <c r="E53"/>
    </row>
    <row r="54" spans="1:9" ht="12" customHeight="1" x14ac:dyDescent="0.25">
      <c r="B54" s="74" t="s">
        <v>23</v>
      </c>
      <c r="C54" s="56">
        <v>3767</v>
      </c>
      <c r="D54"/>
      <c r="E54"/>
    </row>
    <row r="55" spans="1:9" ht="12" customHeight="1" x14ac:dyDescent="0.25">
      <c r="B55" s="75" t="s">
        <v>25</v>
      </c>
      <c r="C55" s="58">
        <v>3967</v>
      </c>
      <c r="D55"/>
      <c r="E55"/>
    </row>
    <row r="56" spans="1:9" ht="12" customHeight="1" x14ac:dyDescent="0.25">
      <c r="B56" s="75" t="s">
        <v>27</v>
      </c>
      <c r="C56" s="58">
        <v>4740</v>
      </c>
      <c r="D56"/>
      <c r="E56"/>
    </row>
    <row r="57" spans="1:9" ht="12" customHeight="1" x14ac:dyDescent="0.25">
      <c r="B57" s="74" t="s">
        <v>32</v>
      </c>
      <c r="C57" s="56">
        <v>5987</v>
      </c>
      <c r="D57"/>
      <c r="E57"/>
    </row>
    <row r="58" spans="1:9" ht="12" customHeight="1" x14ac:dyDescent="0.25">
      <c r="B58" s="75" t="s">
        <v>21</v>
      </c>
      <c r="C58" s="58">
        <v>6562</v>
      </c>
      <c r="D58"/>
      <c r="E58"/>
    </row>
    <row r="59" spans="1:9" ht="12" customHeight="1" x14ac:dyDescent="0.25">
      <c r="A59" s="19"/>
      <c r="B59" s="75" t="s">
        <v>14</v>
      </c>
      <c r="C59" s="58">
        <v>18380</v>
      </c>
      <c r="D59"/>
      <c r="E59"/>
      <c r="F59" s="19"/>
      <c r="G59" s="19"/>
      <c r="H59" s="19"/>
      <c r="I59" s="19"/>
    </row>
    <row r="60" spans="1:9" ht="12" customHeight="1" x14ac:dyDescent="0.25">
      <c r="A60" s="19"/>
      <c r="B60" s="75" t="s">
        <v>24</v>
      </c>
      <c r="C60" s="58">
        <v>21735</v>
      </c>
      <c r="D60"/>
      <c r="E60"/>
      <c r="F60" s="19"/>
      <c r="G60" s="19"/>
      <c r="H60" s="19"/>
      <c r="I60" s="19"/>
    </row>
    <row r="61" spans="1:9" ht="12" customHeight="1" x14ac:dyDescent="0.25">
      <c r="A61" s="16"/>
      <c r="B61" s="75" t="s">
        <v>3</v>
      </c>
      <c r="C61" s="58">
        <v>37326</v>
      </c>
      <c r="D61"/>
      <c r="E61"/>
      <c r="F61" s="17"/>
      <c r="G61" s="17"/>
      <c r="H61" s="17"/>
      <c r="I61" s="17"/>
    </row>
    <row r="62" spans="1:9" ht="12" customHeight="1" x14ac:dyDescent="0.25">
      <c r="A62" s="16"/>
      <c r="B62" s="75" t="s">
        <v>29</v>
      </c>
      <c r="C62" s="58">
        <v>38423</v>
      </c>
      <c r="D62"/>
      <c r="E62"/>
      <c r="F62" s="17"/>
      <c r="G62" s="17"/>
      <c r="H62" s="17"/>
      <c r="I62" s="17"/>
    </row>
    <row r="63" spans="1:9" ht="12" customHeight="1" x14ac:dyDescent="0.25">
      <c r="A63" s="16"/>
      <c r="B63" s="74" t="s">
        <v>22</v>
      </c>
      <c r="C63" s="56">
        <v>72948</v>
      </c>
      <c r="D63"/>
      <c r="E63"/>
      <c r="F63" s="18"/>
      <c r="G63" s="18"/>
      <c r="H63" s="18"/>
      <c r="I63" s="18"/>
    </row>
    <row r="64" spans="1:9" ht="12" customHeight="1" x14ac:dyDescent="0.25">
      <c r="B64" s="75" t="s">
        <v>26</v>
      </c>
      <c r="C64" s="58">
        <v>93621</v>
      </c>
      <c r="D64"/>
      <c r="E64"/>
    </row>
    <row r="65" spans="1:9" ht="12" customHeight="1" x14ac:dyDescent="0.25">
      <c r="B65" s="75" t="s">
        <v>20</v>
      </c>
      <c r="C65" s="58">
        <v>115165</v>
      </c>
      <c r="D65"/>
      <c r="E65"/>
    </row>
    <row r="66" spans="1:9" s="19" customFormat="1" ht="12" customHeight="1" x14ac:dyDescent="0.25">
      <c r="B66" s="69" t="s">
        <v>17</v>
      </c>
      <c r="C66" s="58">
        <v>133695</v>
      </c>
      <c r="D66"/>
      <c r="E66"/>
      <c r="F66" s="15"/>
    </row>
    <row r="67" spans="1:9" s="19" customFormat="1" ht="12" customHeight="1" x14ac:dyDescent="0.25">
      <c r="A67" s="16"/>
      <c r="B67" s="75" t="s">
        <v>16</v>
      </c>
      <c r="C67" s="58">
        <v>137973</v>
      </c>
      <c r="D67"/>
      <c r="E67"/>
      <c r="F67" s="17"/>
      <c r="G67" s="17"/>
      <c r="H67" s="17"/>
      <c r="I67" s="17"/>
    </row>
    <row r="68" spans="1:9" s="19" customFormat="1" ht="12" customHeight="1" x14ac:dyDescent="0.25">
      <c r="B68" s="75" t="s">
        <v>28</v>
      </c>
      <c r="C68" s="58">
        <v>156295</v>
      </c>
      <c r="D68"/>
      <c r="E68"/>
      <c r="F68" s="15"/>
    </row>
    <row r="69" spans="1:9" s="19" customFormat="1" ht="12" customHeight="1" x14ac:dyDescent="0.25">
      <c r="B69" s="75" t="s">
        <v>36</v>
      </c>
      <c r="C69" s="58">
        <v>183633</v>
      </c>
      <c r="D69"/>
      <c r="E69"/>
      <c r="F69" s="15"/>
    </row>
    <row r="70" spans="1:9" ht="12" customHeight="1" x14ac:dyDescent="0.25">
      <c r="A70" s="19"/>
      <c r="B70" s="75" t="s">
        <v>30</v>
      </c>
      <c r="C70" s="58">
        <v>203847</v>
      </c>
      <c r="D70"/>
      <c r="E70"/>
      <c r="F70" s="19"/>
      <c r="G70" s="19"/>
      <c r="H70" s="19"/>
      <c r="I70" s="19"/>
    </row>
    <row r="71" spans="1:9" ht="12" customHeight="1" x14ac:dyDescent="0.25">
      <c r="B71" s="75" t="s">
        <v>19</v>
      </c>
      <c r="C71" s="58">
        <v>573000</v>
      </c>
      <c r="D71"/>
      <c r="E71"/>
    </row>
    <row r="72" spans="1:9" ht="12" customHeight="1" x14ac:dyDescent="0.25">
      <c r="B72" s="75" t="s">
        <v>4</v>
      </c>
      <c r="C72" s="58" t="s">
        <v>5</v>
      </c>
      <c r="D72"/>
      <c r="E72"/>
    </row>
  </sheetData>
  <sortState xmlns:xlrd2="http://schemas.microsoft.com/office/spreadsheetml/2017/richdata2" ref="B50:C72">
    <sortCondition ref="C50:C72"/>
  </sortState>
  <mergeCells count="5">
    <mergeCell ref="B2:F2"/>
    <mergeCell ref="B34:F34"/>
    <mergeCell ref="B35:C35"/>
    <mergeCell ref="B33:I33"/>
    <mergeCell ref="B36:D36"/>
  </mergeCells>
  <hyperlinks>
    <hyperlink ref="C1" location="Índice!A1" display="[índice Ç]" xr:uid="{00000000-0004-0000-1400-000000000000}"/>
    <hyperlink ref="B36" r:id="rId1" display="http://www.observatorioemigracao.pt/np4/8218" xr:uid="{F6460B3D-99F6-4685-916C-6A5F50C76F71}"/>
    <hyperlink ref="B36:C36" r:id="rId2" display="ttp://www.observatorioemigracao.pt/np4/8218" xr:uid="{3337E03F-6FBD-46B0-BB4A-9926C9CCD8A1}"/>
    <hyperlink ref="B36:D36" r:id="rId3" display="http://www.observatorioemigracao.pt/np4/9387" xr:uid="{F2DCBB77-47CD-4DC4-9531-925115F8D0FA}"/>
  </hyperlinks>
  <pageMargins left="0.23622047244094491" right="0.23622047244094491" top="0.74803149606299213" bottom="0.74803149606299213" header="0.31496062992125984" footer="0.31496062992125984"/>
  <pageSetup paperSize="9" orientation="portrait" horizontalDpi="4294967293" verticalDpi="0"/>
  <headerFooter>
    <oddFooter>&amp;C&amp;"Arial,Negrito"&amp;8&amp;P/&amp;N</oddFooter>
  </headerFooter>
  <drawing r:id="rId4"/>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74"/>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135</v>
      </c>
      <c r="C2" s="257"/>
      <c r="D2" s="257"/>
      <c r="E2" s="257"/>
      <c r="F2" s="257"/>
      <c r="G2" s="5"/>
      <c r="H2" s="5"/>
      <c r="I2" s="5"/>
      <c r="J2" s="14"/>
      <c r="K2" s="14"/>
      <c r="L2" s="12"/>
      <c r="M2" s="12"/>
      <c r="N2" s="12"/>
      <c r="O2" s="5"/>
      <c r="P2" s="5"/>
    </row>
    <row r="3" spans="1:16" s="6" customFormat="1" ht="15" customHeight="1" x14ac:dyDescent="0.25">
      <c r="B3" s="39"/>
      <c r="C3" s="40"/>
      <c r="D3" s="40"/>
      <c r="E3" s="40"/>
      <c r="F3" s="40"/>
      <c r="G3" s="5"/>
      <c r="H3" s="5"/>
      <c r="I3" s="5"/>
      <c r="J3" s="5"/>
      <c r="K3" s="5"/>
      <c r="L3" s="5"/>
      <c r="M3" s="5"/>
      <c r="N3" s="5"/>
      <c r="O3" s="5"/>
      <c r="P3" s="5"/>
    </row>
    <row r="4" spans="1:16" s="6" customFormat="1" ht="15" customHeight="1" x14ac:dyDescent="0.25">
      <c r="B4" s="39"/>
      <c r="C4" s="40"/>
      <c r="D4" s="40"/>
      <c r="E4" s="40"/>
      <c r="F4" s="40"/>
      <c r="G4" s="5"/>
      <c r="H4" s="5"/>
      <c r="I4" s="5"/>
      <c r="J4" s="5"/>
      <c r="K4" s="5"/>
      <c r="L4" s="5"/>
      <c r="M4" s="5"/>
      <c r="N4" s="5"/>
      <c r="O4" s="5"/>
      <c r="P4" s="5"/>
    </row>
    <row r="5" spans="1:16" s="6" customFormat="1" ht="15" customHeight="1" x14ac:dyDescent="0.25">
      <c r="B5" s="39"/>
      <c r="C5" s="40"/>
      <c r="D5" s="40"/>
      <c r="E5" s="40"/>
      <c r="F5" s="40"/>
      <c r="G5" s="5"/>
      <c r="H5" s="5"/>
      <c r="I5" s="5"/>
      <c r="J5" s="5"/>
      <c r="K5" s="5"/>
      <c r="L5" s="5"/>
      <c r="M5" s="5"/>
      <c r="N5" s="5"/>
      <c r="O5" s="5"/>
      <c r="P5" s="5"/>
    </row>
    <row r="6" spans="1:16" s="6" customFormat="1" ht="15" customHeight="1" x14ac:dyDescent="0.25">
      <c r="B6" s="39"/>
      <c r="C6" s="40"/>
      <c r="D6" s="40"/>
      <c r="E6" s="40"/>
      <c r="F6" s="40"/>
      <c r="G6" s="5"/>
      <c r="H6" s="5"/>
      <c r="I6" s="5"/>
      <c r="J6" s="5"/>
      <c r="K6" s="5"/>
      <c r="L6" s="5"/>
      <c r="M6" s="5"/>
      <c r="N6" s="5"/>
      <c r="O6" s="5"/>
      <c r="P6" s="5"/>
    </row>
    <row r="7" spans="1:16" s="6" customFormat="1" ht="15" customHeight="1" x14ac:dyDescent="0.25">
      <c r="B7" s="39"/>
      <c r="C7" s="40"/>
      <c r="D7" s="40"/>
      <c r="E7" s="40"/>
      <c r="F7" s="40"/>
      <c r="G7" s="5"/>
      <c r="H7" s="5"/>
      <c r="I7" s="5"/>
      <c r="J7" s="5"/>
      <c r="K7" s="5"/>
      <c r="L7" s="5"/>
      <c r="M7" s="5"/>
      <c r="N7" s="5"/>
      <c r="O7" s="5"/>
      <c r="P7" s="5"/>
    </row>
    <row r="8" spans="1:16" s="6" customFormat="1" ht="15" customHeight="1" x14ac:dyDescent="0.25">
      <c r="B8" s="39"/>
      <c r="C8" s="40"/>
      <c r="D8" s="40"/>
      <c r="E8" s="40"/>
      <c r="F8" s="40"/>
      <c r="G8" s="5"/>
      <c r="H8" s="5"/>
      <c r="I8" s="5"/>
      <c r="J8" s="5"/>
      <c r="K8" s="5"/>
      <c r="L8" s="5"/>
      <c r="M8" s="5"/>
      <c r="N8" s="5"/>
      <c r="O8" s="5"/>
      <c r="P8" s="5"/>
    </row>
    <row r="9" spans="1:16" s="6" customFormat="1" ht="15" customHeight="1" x14ac:dyDescent="0.25">
      <c r="B9" s="39"/>
      <c r="C9" s="40"/>
      <c r="D9" s="40"/>
      <c r="E9" s="40"/>
      <c r="F9" s="40"/>
      <c r="G9" s="5"/>
      <c r="H9" s="5"/>
      <c r="I9" s="5"/>
      <c r="J9" s="5"/>
      <c r="K9" s="5"/>
      <c r="L9" s="5"/>
      <c r="M9" s="5"/>
      <c r="N9" s="5"/>
      <c r="O9" s="5"/>
      <c r="P9" s="5"/>
    </row>
    <row r="10" spans="1:16" s="6" customFormat="1" ht="15" customHeight="1" x14ac:dyDescent="0.25">
      <c r="B10" s="39"/>
      <c r="C10" s="40"/>
      <c r="D10" s="40"/>
      <c r="E10" s="40"/>
      <c r="F10" s="40"/>
      <c r="G10" s="5"/>
      <c r="H10" s="5"/>
      <c r="I10" s="5"/>
      <c r="J10" s="5"/>
      <c r="K10" s="5"/>
      <c r="L10" s="5"/>
      <c r="M10" s="5"/>
      <c r="N10" s="5"/>
      <c r="O10" s="5"/>
      <c r="P10" s="5"/>
    </row>
    <row r="11" spans="1:16" s="6" customFormat="1" ht="15" customHeight="1" x14ac:dyDescent="0.25">
      <c r="B11" s="39"/>
      <c r="C11" s="40"/>
      <c r="D11" s="40"/>
      <c r="E11" s="40"/>
      <c r="F11" s="40"/>
      <c r="G11" s="5"/>
      <c r="H11" s="5"/>
      <c r="I11" s="5"/>
      <c r="J11" s="5"/>
      <c r="K11" s="5"/>
      <c r="L11" s="5"/>
      <c r="M11" s="5"/>
      <c r="N11" s="5"/>
      <c r="O11" s="5"/>
      <c r="P11" s="5"/>
    </row>
    <row r="12" spans="1:16" s="6" customFormat="1" ht="15" customHeight="1" x14ac:dyDescent="0.25">
      <c r="B12" s="39"/>
      <c r="C12" s="40"/>
      <c r="D12" s="40"/>
      <c r="E12" s="40"/>
      <c r="F12" s="40"/>
      <c r="G12" s="5"/>
      <c r="H12" s="5"/>
      <c r="I12" s="5"/>
      <c r="J12" s="5"/>
      <c r="K12" s="5"/>
      <c r="L12" s="5"/>
      <c r="M12" s="5"/>
      <c r="N12" s="5"/>
      <c r="O12" s="5"/>
      <c r="P12" s="5"/>
    </row>
    <row r="13" spans="1:16" s="6" customFormat="1" ht="15" customHeight="1" x14ac:dyDescent="0.25">
      <c r="B13" s="39"/>
      <c r="C13" s="40"/>
      <c r="D13" s="40"/>
      <c r="E13" s="40"/>
      <c r="F13" s="40"/>
      <c r="G13" s="5"/>
      <c r="H13" s="5"/>
      <c r="I13" s="5"/>
      <c r="J13" s="5"/>
      <c r="K13" s="5"/>
      <c r="L13" s="5"/>
      <c r="M13" s="5"/>
      <c r="N13" s="5"/>
      <c r="O13" s="5"/>
      <c r="P13" s="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3" s="1" customFormat="1" ht="30" customHeight="1" x14ac:dyDescent="0.25">
      <c r="A33" s="26" t="s">
        <v>7</v>
      </c>
      <c r="B33" s="220" t="s">
        <v>136</v>
      </c>
      <c r="C33" s="213"/>
      <c r="D33" s="213"/>
      <c r="E33" s="213"/>
      <c r="F33" s="213"/>
      <c r="G33" s="213"/>
      <c r="H33" s="239"/>
      <c r="I33" s="239"/>
      <c r="J33"/>
      <c r="K33"/>
      <c r="L33"/>
      <c r="M33"/>
    </row>
    <row r="34" spans="1:13" s="1" customFormat="1" ht="105" customHeight="1" x14ac:dyDescent="0.25">
      <c r="A34" s="26" t="s">
        <v>8</v>
      </c>
      <c r="B34" s="240" t="s">
        <v>64</v>
      </c>
      <c r="C34" s="223"/>
      <c r="D34" s="223"/>
      <c r="E34" s="223"/>
      <c r="F34" s="223"/>
    </row>
    <row r="35" spans="1:13" s="87" customFormat="1" ht="15" customHeight="1" x14ac:dyDescent="0.25">
      <c r="A35" s="4" t="s">
        <v>31</v>
      </c>
      <c r="B35" s="204" t="s">
        <v>159</v>
      </c>
      <c r="C35" s="205"/>
    </row>
    <row r="36" spans="1:13" s="87" customFormat="1" ht="15" customHeight="1" x14ac:dyDescent="0.25">
      <c r="A36" s="99" t="s">
        <v>1</v>
      </c>
      <c r="B36" s="206" t="s">
        <v>105</v>
      </c>
      <c r="C36" s="206"/>
      <c r="D36" s="206"/>
      <c r="E36" s="188"/>
      <c r="F36" s="188"/>
      <c r="G36" s="188"/>
      <c r="H36" s="100"/>
    </row>
    <row r="37" spans="1:13" ht="15" customHeight="1" x14ac:dyDescent="0.25"/>
    <row r="38" spans="1:13" ht="15" customHeight="1" x14ac:dyDescent="0.25"/>
    <row r="39" spans="1:13" ht="15" customHeight="1" x14ac:dyDescent="0.25"/>
    <row r="40" spans="1:13" ht="15" customHeight="1" x14ac:dyDescent="0.25"/>
    <row r="41" spans="1:13" ht="15" customHeight="1" x14ac:dyDescent="0.25"/>
    <row r="42" spans="1:13" ht="15" customHeight="1" x14ac:dyDescent="0.25"/>
    <row r="43" spans="1:13" ht="15" customHeight="1" x14ac:dyDescent="0.25"/>
    <row r="44" spans="1:13" ht="15" customHeight="1" x14ac:dyDescent="0.25"/>
    <row r="45" spans="1:13" ht="15" customHeight="1" x14ac:dyDescent="0.25"/>
    <row r="46" spans="1:13" ht="15" customHeight="1" x14ac:dyDescent="0.25"/>
    <row r="47" spans="1:13" ht="15" customHeight="1" x14ac:dyDescent="0.25"/>
    <row r="50" spans="1:9" ht="12" customHeight="1" x14ac:dyDescent="0.25">
      <c r="D50"/>
      <c r="E50"/>
    </row>
    <row r="52" spans="1:9" ht="12" customHeight="1" x14ac:dyDescent="0.25">
      <c r="B52" s="69" t="s">
        <v>21</v>
      </c>
      <c r="C52" s="70">
        <v>0.10650863179258313</v>
      </c>
      <c r="D52"/>
      <c r="E52"/>
    </row>
    <row r="53" spans="1:9" ht="12" customHeight="1" x14ac:dyDescent="0.25">
      <c r="B53" s="84" t="s">
        <v>15</v>
      </c>
      <c r="C53" s="85">
        <v>0.17628930551349145</v>
      </c>
      <c r="D53"/>
      <c r="E53"/>
    </row>
    <row r="54" spans="1:9" ht="12" customHeight="1" x14ac:dyDescent="0.25">
      <c r="B54" s="69" t="s">
        <v>27</v>
      </c>
      <c r="C54" s="70">
        <v>0.22090960695800013</v>
      </c>
      <c r="D54"/>
      <c r="E54"/>
    </row>
    <row r="55" spans="1:9" ht="12" customHeight="1" x14ac:dyDescent="0.25">
      <c r="B55" s="69" t="s">
        <v>14</v>
      </c>
      <c r="C55" s="70">
        <v>0.24496051710925265</v>
      </c>
      <c r="D55"/>
      <c r="E55"/>
    </row>
    <row r="56" spans="1:9" ht="12" customHeight="1" x14ac:dyDescent="0.25">
      <c r="B56" s="69" t="s">
        <v>32</v>
      </c>
      <c r="C56" s="70">
        <v>0.28914436064661697</v>
      </c>
      <c r="D56"/>
      <c r="E56"/>
    </row>
    <row r="57" spans="1:9" ht="12" customHeight="1" x14ac:dyDescent="0.25">
      <c r="B57" s="69" t="s">
        <v>36</v>
      </c>
      <c r="C57" s="70">
        <v>0.35751191657716525</v>
      </c>
      <c r="D57"/>
      <c r="E57"/>
    </row>
    <row r="58" spans="1:9" ht="12" customHeight="1" x14ac:dyDescent="0.25">
      <c r="B58" s="69" t="s">
        <v>25</v>
      </c>
      <c r="C58" s="70">
        <v>0.44165224923125568</v>
      </c>
      <c r="D58"/>
      <c r="E58"/>
    </row>
    <row r="59" spans="1:9" ht="12" customHeight="1" x14ac:dyDescent="0.25">
      <c r="B59" s="69" t="s">
        <v>18</v>
      </c>
      <c r="C59" s="70">
        <v>0.48988211206723281</v>
      </c>
      <c r="D59"/>
      <c r="E59"/>
    </row>
    <row r="60" spans="1:9" ht="12" customHeight="1" x14ac:dyDescent="0.25">
      <c r="A60" s="19"/>
      <c r="B60" s="69" t="s">
        <v>57</v>
      </c>
      <c r="C60" s="70">
        <v>0.55229866554859253</v>
      </c>
      <c r="D60"/>
      <c r="E60"/>
      <c r="F60" s="19"/>
      <c r="G60" s="19"/>
      <c r="H60" s="19"/>
      <c r="I60" s="19"/>
    </row>
    <row r="61" spans="1:9" ht="12" customHeight="1" x14ac:dyDescent="0.25">
      <c r="A61" s="19"/>
      <c r="B61" s="69" t="s">
        <v>24</v>
      </c>
      <c r="C61" s="70">
        <v>0.90099090345323896</v>
      </c>
      <c r="D61"/>
      <c r="E61"/>
      <c r="F61" s="19"/>
      <c r="G61" s="19"/>
      <c r="H61" s="19"/>
      <c r="I61" s="19"/>
    </row>
    <row r="62" spans="1:9" ht="12" customHeight="1" x14ac:dyDescent="0.25">
      <c r="B62" s="69" t="s">
        <v>23</v>
      </c>
      <c r="C62" s="70">
        <v>1.1010853012273578</v>
      </c>
      <c r="D62"/>
      <c r="E62"/>
    </row>
    <row r="63" spans="1:9" ht="12" customHeight="1" x14ac:dyDescent="0.25">
      <c r="B63" s="69" t="s">
        <v>20</v>
      </c>
      <c r="C63" s="70">
        <v>1.1233056290618815</v>
      </c>
      <c r="D63"/>
      <c r="E63"/>
    </row>
    <row r="64" spans="1:9" ht="12" customHeight="1" x14ac:dyDescent="0.25">
      <c r="A64" s="16"/>
      <c r="B64" s="69" t="s">
        <v>26</v>
      </c>
      <c r="C64" s="70">
        <v>1.2425620607463284</v>
      </c>
      <c r="D64"/>
      <c r="E64"/>
      <c r="F64" s="17"/>
      <c r="G64" s="17"/>
      <c r="H64" s="17"/>
      <c r="I64" s="17"/>
    </row>
    <row r="65" spans="1:9" ht="12" customHeight="1" x14ac:dyDescent="0.25">
      <c r="A65" s="16"/>
      <c r="B65" s="69" t="s">
        <v>17</v>
      </c>
      <c r="C65" s="70">
        <v>1.3916994566235714</v>
      </c>
      <c r="D65"/>
      <c r="E65"/>
      <c r="F65" s="18"/>
      <c r="G65" s="18"/>
      <c r="H65" s="18"/>
      <c r="I65" s="18"/>
    </row>
    <row r="66" spans="1:9" ht="12" customHeight="1" x14ac:dyDescent="0.25">
      <c r="A66" s="16"/>
      <c r="B66" s="69" t="s">
        <v>28</v>
      </c>
      <c r="C66" s="70">
        <v>1.5601462611540802</v>
      </c>
      <c r="D66"/>
      <c r="E66"/>
      <c r="F66" s="17"/>
      <c r="G66" s="17"/>
      <c r="H66" s="17"/>
      <c r="I66" s="17"/>
    </row>
    <row r="67" spans="1:9" ht="12" customHeight="1" x14ac:dyDescent="0.25">
      <c r="A67" s="16"/>
      <c r="B67" s="69" t="s">
        <v>29</v>
      </c>
      <c r="C67" s="70">
        <v>1.8126698655605935</v>
      </c>
      <c r="D67"/>
      <c r="E67"/>
      <c r="F67" s="17"/>
      <c r="G67" s="17"/>
      <c r="H67" s="17"/>
      <c r="I67" s="17"/>
    </row>
    <row r="68" spans="1:9" s="19" customFormat="1" ht="12" customHeight="1" x14ac:dyDescent="0.25">
      <c r="B68" s="69" t="s">
        <v>3</v>
      </c>
      <c r="C68" s="70">
        <v>3.2272790940170055</v>
      </c>
      <c r="D68"/>
      <c r="E68"/>
      <c r="F68" s="15"/>
    </row>
    <row r="69" spans="1:9" s="19" customFormat="1" ht="12" customHeight="1" x14ac:dyDescent="0.25">
      <c r="B69" s="69" t="s">
        <v>30</v>
      </c>
      <c r="C69" s="70">
        <v>7.4561785324737171</v>
      </c>
      <c r="D69"/>
      <c r="E69"/>
      <c r="F69" s="15"/>
    </row>
    <row r="70" spans="1:9" s="19" customFormat="1" ht="12" customHeight="1" x14ac:dyDescent="0.25">
      <c r="B70" s="69" t="s">
        <v>19</v>
      </c>
      <c r="C70" s="70">
        <v>8.177886879700857</v>
      </c>
      <c r="D70"/>
      <c r="E70"/>
      <c r="F70" s="15"/>
    </row>
    <row r="71" spans="1:9" s="19" customFormat="1" ht="12" customHeight="1" x14ac:dyDescent="0.25">
      <c r="B71" s="84" t="s">
        <v>6</v>
      </c>
      <c r="C71" s="85">
        <v>11.044068527098373</v>
      </c>
      <c r="D71"/>
      <c r="E71"/>
    </row>
    <row r="72" spans="1:9" ht="12" customHeight="1" x14ac:dyDescent="0.25">
      <c r="B72" s="69" t="s">
        <v>16</v>
      </c>
      <c r="C72" s="70">
        <v>23.283831446073883</v>
      </c>
      <c r="D72"/>
      <c r="E72"/>
    </row>
    <row r="73" spans="1:9" ht="12" customHeight="1" x14ac:dyDescent="0.25">
      <c r="B73" s="69" t="s">
        <v>4</v>
      </c>
      <c r="C73" s="70" t="s">
        <v>5</v>
      </c>
      <c r="D73"/>
      <c r="E73"/>
    </row>
    <row r="74" spans="1:9" ht="12" customHeight="1" x14ac:dyDescent="0.2">
      <c r="B74" s="69" t="s">
        <v>22</v>
      </c>
      <c r="C74" s="70" t="s">
        <v>5</v>
      </c>
    </row>
  </sheetData>
  <sortState xmlns:xlrd2="http://schemas.microsoft.com/office/spreadsheetml/2017/richdata2" ref="B52:C74">
    <sortCondition ref="C52:C74"/>
  </sortState>
  <mergeCells count="5">
    <mergeCell ref="B2:F2"/>
    <mergeCell ref="B34:F34"/>
    <mergeCell ref="B35:C35"/>
    <mergeCell ref="B33:I33"/>
    <mergeCell ref="B36:D36"/>
  </mergeCells>
  <hyperlinks>
    <hyperlink ref="C1" location="Índice!A1" display="[índice Ç]" xr:uid="{00000000-0004-0000-1500-000000000000}"/>
    <hyperlink ref="B36" r:id="rId1" display="http://www.observatorioemigracao.pt/np4/8218" xr:uid="{86F99E6E-074A-4FF0-8E37-0D881D34214E}"/>
    <hyperlink ref="B36:C36" r:id="rId2" display="ttp://www.observatorioemigracao.pt/np4/8218" xr:uid="{54A2CB0E-886E-459A-9CD8-27B97C1E318F}"/>
    <hyperlink ref="B36:D36" r:id="rId3" display="http://www.observatorioemigracao.pt/np4/9387" xr:uid="{28447621-BDC0-4A7E-B8A5-BE61F443A8A7}"/>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70"/>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137</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138</v>
      </c>
      <c r="C33" s="213"/>
      <c r="D33" s="213"/>
      <c r="E33" s="213"/>
      <c r="F33" s="213"/>
      <c r="G33" s="3"/>
      <c r="H33" s="3"/>
      <c r="I33" s="4"/>
      <c r="J33" s="4"/>
      <c r="K33" s="4"/>
      <c r="L33"/>
      <c r="M33"/>
      <c r="N33"/>
      <c r="O33"/>
    </row>
    <row r="34" spans="1:15" s="1" customFormat="1" ht="105" customHeight="1" x14ac:dyDescent="0.25">
      <c r="A34" s="26" t="s">
        <v>8</v>
      </c>
      <c r="B34" s="228" t="s">
        <v>69</v>
      </c>
      <c r="C34" s="228"/>
      <c r="D34" s="228"/>
      <c r="E34" s="228"/>
      <c r="F34" s="228"/>
    </row>
    <row r="35" spans="1:15" s="87" customFormat="1" ht="15" customHeight="1" x14ac:dyDescent="0.25">
      <c r="A35" s="4" t="s">
        <v>31</v>
      </c>
      <c r="B35" s="204" t="s">
        <v>159</v>
      </c>
      <c r="C35" s="205"/>
    </row>
    <row r="36" spans="1:15" s="87" customFormat="1" ht="15" customHeight="1" x14ac:dyDescent="0.25">
      <c r="A36" s="99" t="s">
        <v>1</v>
      </c>
      <c r="B36" s="206" t="s">
        <v>105</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9" ht="12" customHeight="1" x14ac:dyDescent="0.2">
      <c r="B49" s="69" t="s">
        <v>19</v>
      </c>
      <c r="C49" s="93">
        <v>-15700</v>
      </c>
      <c r="D49" s="70"/>
    </row>
    <row r="50" spans="1:9" ht="12" customHeight="1" x14ac:dyDescent="0.2">
      <c r="B50" s="191" t="s">
        <v>139</v>
      </c>
      <c r="C50" s="93">
        <v>-9431</v>
      </c>
      <c r="D50" s="70"/>
      <c r="E50" s="15"/>
      <c r="F50" s="15"/>
    </row>
    <row r="51" spans="1:9" ht="12" customHeight="1" x14ac:dyDescent="0.2">
      <c r="B51" s="93" t="s">
        <v>30</v>
      </c>
      <c r="C51" s="93">
        <v>-3404</v>
      </c>
      <c r="D51" s="70"/>
      <c r="E51" s="17"/>
      <c r="F51" s="17"/>
    </row>
    <row r="52" spans="1:9" ht="12" customHeight="1" x14ac:dyDescent="0.25">
      <c r="B52" s="96" t="s">
        <v>21</v>
      </c>
      <c r="C52" s="71">
        <v>-506</v>
      </c>
      <c r="D52" s="73"/>
      <c r="E52" s="17"/>
      <c r="F52" s="17"/>
    </row>
    <row r="53" spans="1:9" ht="12" customHeight="1" x14ac:dyDescent="0.25">
      <c r="B53" s="96" t="s">
        <v>26</v>
      </c>
      <c r="C53" s="71">
        <v>-281</v>
      </c>
      <c r="D53" s="73"/>
      <c r="E53" s="15"/>
      <c r="F53" s="15"/>
    </row>
    <row r="54" spans="1:9" ht="12" customHeight="1" x14ac:dyDescent="0.2">
      <c r="B54" s="191" t="s">
        <v>140</v>
      </c>
      <c r="C54" s="190">
        <v>-230</v>
      </c>
      <c r="D54" s="73"/>
    </row>
    <row r="55" spans="1:9" ht="12" customHeight="1" x14ac:dyDescent="0.2">
      <c r="B55" s="69" t="s">
        <v>15</v>
      </c>
      <c r="C55" s="93">
        <v>143</v>
      </c>
      <c r="D55" s="70"/>
    </row>
    <row r="56" spans="1:9" ht="12" customHeight="1" x14ac:dyDescent="0.2">
      <c r="B56" s="84" t="s">
        <v>25</v>
      </c>
      <c r="C56" s="94">
        <v>215</v>
      </c>
      <c r="D56" s="70"/>
    </row>
    <row r="57" spans="1:9" ht="12" customHeight="1" x14ac:dyDescent="0.2">
      <c r="B57" s="69" t="s">
        <v>27</v>
      </c>
      <c r="C57" s="93">
        <v>262</v>
      </c>
      <c r="D57" s="73"/>
      <c r="E57" s="19"/>
      <c r="F57" s="19"/>
    </row>
    <row r="58" spans="1:9" ht="12" customHeight="1" x14ac:dyDescent="0.2">
      <c r="B58" s="191" t="s">
        <v>141</v>
      </c>
      <c r="C58" s="93">
        <v>340</v>
      </c>
      <c r="D58" s="70"/>
    </row>
    <row r="59" spans="1:9" ht="12" customHeight="1" x14ac:dyDescent="0.2">
      <c r="B59" s="69" t="s">
        <v>18</v>
      </c>
      <c r="C59" s="93">
        <v>500</v>
      </c>
      <c r="D59" s="70"/>
    </row>
    <row r="60" spans="1:9" ht="12" customHeight="1" x14ac:dyDescent="0.2">
      <c r="B60" s="69" t="s">
        <v>29</v>
      </c>
      <c r="C60" s="93">
        <v>625</v>
      </c>
      <c r="D60" s="85"/>
    </row>
    <row r="61" spans="1:9" ht="12" customHeight="1" x14ac:dyDescent="0.2">
      <c r="B61" s="84" t="s">
        <v>24</v>
      </c>
      <c r="C61" s="94">
        <v>1919</v>
      </c>
      <c r="D61" s="73"/>
    </row>
    <row r="62" spans="1:9" ht="12" customHeight="1" x14ac:dyDescent="0.2">
      <c r="A62" s="19"/>
      <c r="B62" s="96" t="s">
        <v>36</v>
      </c>
      <c r="C62" s="71">
        <v>21512</v>
      </c>
      <c r="D62" s="70"/>
      <c r="G62" s="19"/>
      <c r="H62" s="19"/>
      <c r="I62" s="19"/>
    </row>
    <row r="63" spans="1:9" ht="12" customHeight="1" x14ac:dyDescent="0.2">
      <c r="A63" s="16"/>
      <c r="B63" s="187" t="s">
        <v>4</v>
      </c>
      <c r="C63" s="71" t="s">
        <v>5</v>
      </c>
      <c r="D63" s="70"/>
      <c r="G63" s="17"/>
      <c r="H63" s="17"/>
      <c r="I63" s="17"/>
    </row>
    <row r="64" spans="1:9" ht="12" customHeight="1" x14ac:dyDescent="0.2">
      <c r="A64" s="16"/>
      <c r="B64" s="72" t="s">
        <v>16</v>
      </c>
      <c r="C64" s="71" t="s">
        <v>5</v>
      </c>
      <c r="D64" s="70"/>
      <c r="E64" s="19"/>
      <c r="F64" s="19"/>
      <c r="G64" s="17"/>
      <c r="H64" s="17"/>
      <c r="I64" s="17"/>
    </row>
    <row r="65" spans="1:9" ht="12" customHeight="1" x14ac:dyDescent="0.2">
      <c r="A65" s="16"/>
      <c r="B65" s="95" t="s">
        <v>6</v>
      </c>
      <c r="C65" s="93" t="s">
        <v>5</v>
      </c>
      <c r="D65" s="70"/>
      <c r="E65" s="18"/>
      <c r="F65" s="18"/>
      <c r="G65" s="18"/>
      <c r="H65" s="18"/>
      <c r="I65" s="18"/>
    </row>
    <row r="66" spans="1:9" ht="12" customHeight="1" x14ac:dyDescent="0.25">
      <c r="A66" s="16"/>
      <c r="B66" s="71" t="s">
        <v>17</v>
      </c>
      <c r="C66" s="71" t="s">
        <v>5</v>
      </c>
      <c r="D66" s="73"/>
      <c r="E66" s="17"/>
      <c r="F66" s="17"/>
      <c r="G66" s="17"/>
      <c r="H66" s="17"/>
      <c r="I66" s="17"/>
    </row>
    <row r="67" spans="1:9" s="19" customFormat="1" ht="12" customHeight="1" x14ac:dyDescent="0.2">
      <c r="B67" s="88" t="s">
        <v>32</v>
      </c>
      <c r="C67" s="71" t="s">
        <v>5</v>
      </c>
      <c r="D67" s="70"/>
      <c r="E67" s="2"/>
      <c r="F67" s="2"/>
    </row>
    <row r="68" spans="1:9" s="19" customFormat="1" ht="12" customHeight="1" x14ac:dyDescent="0.2">
      <c r="B68" s="175" t="s">
        <v>22</v>
      </c>
      <c r="C68" s="71" t="s">
        <v>5</v>
      </c>
      <c r="D68" s="85"/>
      <c r="E68" s="2"/>
      <c r="F68" s="2"/>
    </row>
    <row r="69" spans="1:9" s="19" customFormat="1" ht="12" customHeight="1" x14ac:dyDescent="0.2">
      <c r="B69" s="69" t="s">
        <v>57</v>
      </c>
      <c r="C69" s="93" t="s">
        <v>5</v>
      </c>
      <c r="E69" s="17"/>
      <c r="F69" s="17"/>
    </row>
    <row r="70" spans="1:9" ht="12" customHeight="1" x14ac:dyDescent="0.2">
      <c r="B70" s="69" t="s">
        <v>23</v>
      </c>
      <c r="C70" s="93" t="s">
        <v>5</v>
      </c>
    </row>
  </sheetData>
  <sortState xmlns:xlrd2="http://schemas.microsoft.com/office/spreadsheetml/2017/richdata2" ref="B49:C70">
    <sortCondition ref="C49:C70"/>
  </sortState>
  <mergeCells count="5">
    <mergeCell ref="B2:F2"/>
    <mergeCell ref="B33:F33"/>
    <mergeCell ref="B34:F34"/>
    <mergeCell ref="B35:C35"/>
    <mergeCell ref="B36:D36"/>
  </mergeCells>
  <hyperlinks>
    <hyperlink ref="C1" location="Índice!A1" display="[índice Ç]" xr:uid="{00000000-0004-0000-1600-000000000000}"/>
    <hyperlink ref="B36" r:id="rId1" display="http://www.observatorioemigracao.pt/np4/8218" xr:uid="{BE9D922C-FF75-4284-A536-226226BFEF83}"/>
    <hyperlink ref="B36:C36" r:id="rId2" display="ttp://www.observatorioemigracao.pt/np4/8218" xr:uid="{6B4D1B24-9209-44AA-B7BD-DD1BE640DE72}"/>
    <hyperlink ref="B36:D36" r:id="rId3" display="http://www.observatorioemigracao.pt/np4/9387" xr:uid="{CB6E320B-1EF4-4923-A155-95E3C7A54243}"/>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70"/>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142</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30" customHeight="1" x14ac:dyDescent="0.25">
      <c r="A34" s="83" t="s">
        <v>7</v>
      </c>
      <c r="B34" s="220" t="s">
        <v>143</v>
      </c>
      <c r="C34" s="213"/>
      <c r="D34" s="213"/>
      <c r="E34" s="213"/>
      <c r="F34" s="213"/>
      <c r="G34" s="3"/>
      <c r="H34" s="3"/>
      <c r="I34" s="220"/>
      <c r="J34" s="213"/>
      <c r="K34" s="213"/>
      <c r="L34" s="213"/>
      <c r="M34" s="213"/>
      <c r="N34"/>
      <c r="O34"/>
    </row>
    <row r="35" spans="1:15" s="1" customFormat="1" ht="75" customHeight="1" x14ac:dyDescent="0.25">
      <c r="A35" s="26" t="s">
        <v>8</v>
      </c>
      <c r="B35" s="228" t="s">
        <v>93</v>
      </c>
      <c r="C35" s="228"/>
      <c r="D35" s="228"/>
      <c r="E35" s="228"/>
      <c r="F35" s="228"/>
    </row>
    <row r="36" spans="1:15" s="87" customFormat="1" ht="15" customHeight="1" x14ac:dyDescent="0.25">
      <c r="A36" s="4" t="s">
        <v>31</v>
      </c>
      <c r="B36" s="204" t="s">
        <v>159</v>
      </c>
      <c r="C36" s="205"/>
    </row>
    <row r="37" spans="1:15" s="87" customFormat="1" ht="15" customHeight="1" x14ac:dyDescent="0.25">
      <c r="A37" s="99" t="s">
        <v>1</v>
      </c>
      <c r="B37" s="206" t="s">
        <v>105</v>
      </c>
      <c r="C37" s="206"/>
      <c r="D37" s="206"/>
      <c r="E37" s="188"/>
      <c r="F37" s="188"/>
      <c r="G37" s="188"/>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
      <c r="B50" s="69" t="s">
        <v>57</v>
      </c>
      <c r="C50" s="70">
        <v>38.409399005874377</v>
      </c>
    </row>
    <row r="51" spans="1:9" ht="12" customHeight="1" x14ac:dyDescent="0.25">
      <c r="B51" s="72" t="s">
        <v>25</v>
      </c>
      <c r="C51" s="73">
        <v>39.450466347365769</v>
      </c>
    </row>
    <row r="52" spans="1:9" ht="12" customHeight="1" x14ac:dyDescent="0.2">
      <c r="B52" s="69" t="s">
        <v>15</v>
      </c>
      <c r="C52" s="70">
        <v>41.594827586206897</v>
      </c>
      <c r="E52" s="17"/>
      <c r="F52" s="17"/>
    </row>
    <row r="53" spans="1:9" ht="12" customHeight="1" x14ac:dyDescent="0.2">
      <c r="B53" s="69" t="s">
        <v>18</v>
      </c>
      <c r="C53" s="70">
        <v>43.079868708971553</v>
      </c>
      <c r="E53" s="17"/>
      <c r="F53" s="17"/>
    </row>
    <row r="54" spans="1:9" ht="12" customHeight="1" x14ac:dyDescent="0.25">
      <c r="B54" s="72" t="s">
        <v>6</v>
      </c>
      <c r="C54" s="73">
        <v>44.097560975609753</v>
      </c>
      <c r="E54" s="15"/>
      <c r="F54" s="15"/>
    </row>
    <row r="55" spans="1:9" ht="12" customHeight="1" x14ac:dyDescent="0.2">
      <c r="B55" s="84" t="s">
        <v>3</v>
      </c>
      <c r="C55" s="85">
        <v>44.298880137169803</v>
      </c>
    </row>
    <row r="56" spans="1:9" ht="12" customHeight="1" x14ac:dyDescent="0.25">
      <c r="B56" s="71" t="s">
        <v>27</v>
      </c>
      <c r="C56" s="73">
        <v>45.316455696202532</v>
      </c>
    </row>
    <row r="57" spans="1:9" ht="12" customHeight="1" x14ac:dyDescent="0.2">
      <c r="B57" s="84" t="s">
        <v>30</v>
      </c>
      <c r="C57" s="85">
        <v>46.010488258350627</v>
      </c>
      <c r="E57" s="19"/>
      <c r="F57" s="19"/>
    </row>
    <row r="58" spans="1:9" ht="12" customHeight="1" x14ac:dyDescent="0.2">
      <c r="B58" s="69" t="s">
        <v>26</v>
      </c>
      <c r="C58" s="70">
        <v>46.109313081466766</v>
      </c>
    </row>
    <row r="59" spans="1:9" ht="12" customHeight="1" x14ac:dyDescent="0.25">
      <c r="B59" s="88" t="s">
        <v>24</v>
      </c>
      <c r="C59" s="73">
        <v>46.514837819185644</v>
      </c>
      <c r="E59" s="15"/>
      <c r="F59" s="15"/>
    </row>
    <row r="60" spans="1:9" ht="12" customHeight="1" x14ac:dyDescent="0.2">
      <c r="B60" s="69" t="s">
        <v>29</v>
      </c>
      <c r="C60" s="70">
        <v>47.911407230044503</v>
      </c>
      <c r="E60" s="19"/>
      <c r="F60" s="19"/>
    </row>
    <row r="61" spans="1:9" ht="12" customHeight="1" x14ac:dyDescent="0.25">
      <c r="B61" s="71" t="s">
        <v>19</v>
      </c>
      <c r="C61" s="73">
        <v>49.121766213954274</v>
      </c>
    </row>
    <row r="62" spans="1:9" ht="12" customHeight="1" x14ac:dyDescent="0.25">
      <c r="B62" s="71" t="s">
        <v>16</v>
      </c>
      <c r="C62" s="73">
        <v>49.324500623314876</v>
      </c>
    </row>
    <row r="63" spans="1:9" ht="12" customHeight="1" x14ac:dyDescent="0.2">
      <c r="A63" s="19"/>
      <c r="B63" s="69" t="s">
        <v>14</v>
      </c>
      <c r="C63" s="70">
        <v>49.347116430903156</v>
      </c>
      <c r="D63" s="19"/>
      <c r="G63" s="19"/>
      <c r="H63" s="19"/>
      <c r="I63" s="19"/>
    </row>
    <row r="64" spans="1:9" ht="12" customHeight="1" x14ac:dyDescent="0.2">
      <c r="A64" s="19"/>
      <c r="B64" s="69" t="s">
        <v>17</v>
      </c>
      <c r="C64" s="70">
        <v>51.06024907438573</v>
      </c>
      <c r="D64" s="19"/>
      <c r="E64" s="15"/>
      <c r="F64" s="15"/>
      <c r="G64" s="19"/>
      <c r="H64" s="19"/>
      <c r="I64" s="19"/>
    </row>
    <row r="65" spans="1:9" ht="12" customHeight="1" x14ac:dyDescent="0.2">
      <c r="A65" s="16"/>
      <c r="B65" s="69" t="s">
        <v>28</v>
      </c>
      <c r="C65" s="70">
        <v>56.309188635781929</v>
      </c>
      <c r="D65" s="17"/>
      <c r="G65" s="17"/>
      <c r="H65" s="17"/>
      <c r="I65" s="17"/>
    </row>
    <row r="66" spans="1:9" ht="12" customHeight="1" x14ac:dyDescent="0.25">
      <c r="A66" s="16"/>
      <c r="B66" s="71" t="s">
        <v>36</v>
      </c>
      <c r="C66" s="73">
        <v>57.521251626886233</v>
      </c>
      <c r="D66" s="17"/>
      <c r="E66" s="19"/>
      <c r="F66" s="19"/>
      <c r="G66" s="17"/>
      <c r="H66" s="17"/>
      <c r="I66" s="17"/>
    </row>
    <row r="67" spans="1:9" ht="12" customHeight="1" x14ac:dyDescent="0.2">
      <c r="A67" s="16"/>
      <c r="B67" s="69" t="s">
        <v>21</v>
      </c>
      <c r="C67" s="70">
        <v>62.3742761353246</v>
      </c>
      <c r="D67" s="18"/>
      <c r="E67" s="18"/>
      <c r="F67" s="18"/>
      <c r="G67" s="18"/>
      <c r="H67" s="18"/>
      <c r="I67" s="18"/>
    </row>
    <row r="68" spans="1:9" ht="12" customHeight="1" x14ac:dyDescent="0.25">
      <c r="A68" s="16"/>
      <c r="B68" s="88" t="s">
        <v>32</v>
      </c>
      <c r="C68" s="73" t="s">
        <v>5</v>
      </c>
      <c r="D68" s="17"/>
      <c r="E68" s="17"/>
      <c r="F68" s="17"/>
      <c r="G68" s="17"/>
      <c r="H68" s="17"/>
      <c r="I68" s="17"/>
    </row>
    <row r="69" spans="1:9" ht="12" customHeight="1" x14ac:dyDescent="0.2">
      <c r="B69" s="69" t="s">
        <v>22</v>
      </c>
      <c r="C69" s="70" t="s">
        <v>5</v>
      </c>
    </row>
    <row r="70" spans="1:9" s="19" customFormat="1" ht="12" customHeight="1" x14ac:dyDescent="0.2">
      <c r="B70" s="69" t="s">
        <v>23</v>
      </c>
      <c r="C70" s="70" t="s">
        <v>5</v>
      </c>
      <c r="D70" s="15"/>
      <c r="E70" s="2"/>
      <c r="F70" s="2"/>
    </row>
  </sheetData>
  <sortState xmlns:xlrd2="http://schemas.microsoft.com/office/spreadsheetml/2017/richdata2" ref="B50:C70">
    <sortCondition ref="C50:C70"/>
  </sortState>
  <mergeCells count="6">
    <mergeCell ref="B37:D37"/>
    <mergeCell ref="B2:F2"/>
    <mergeCell ref="B34:F34"/>
    <mergeCell ref="I34:M34"/>
    <mergeCell ref="B35:F35"/>
    <mergeCell ref="B36:C36"/>
  </mergeCells>
  <hyperlinks>
    <hyperlink ref="C1" location="Índice!A1" display="[índice Ç]" xr:uid="{00000000-0004-0000-1700-000000000000}"/>
    <hyperlink ref="B37" r:id="rId1" display="http://www.observatorioemigracao.pt/np4/8218" xr:uid="{2FB68303-AED9-48AD-A22B-E0317E85B4E3}"/>
    <hyperlink ref="B37:C37" r:id="rId2" display="ttp://www.observatorioemigracao.pt/np4/8218" xr:uid="{E1E9BE9B-982B-4F36-A224-0840524E0B3A}"/>
    <hyperlink ref="B37:D37" r:id="rId3" display="http://www.observatorioemigracao.pt/np4/9387" xr:uid="{2221FD38-0ACC-401C-9CED-C8931BD0FD79}"/>
  </hyperlinks>
  <pageMargins left="0.7" right="0.7" top="0.75" bottom="0.75" header="0.3" footer="0.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144</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ht="15" customHeight="1" x14ac:dyDescent="0.25"/>
    <row r="34" spans="1:15" s="1" customFormat="1" ht="30" customHeight="1" x14ac:dyDescent="0.25">
      <c r="A34" s="83" t="s">
        <v>7</v>
      </c>
      <c r="B34" s="258" t="s">
        <v>145</v>
      </c>
      <c r="C34" s="258"/>
      <c r="D34" s="258"/>
      <c r="E34" s="258"/>
      <c r="F34" s="258"/>
      <c r="G34" s="176"/>
      <c r="H34" s="176"/>
      <c r="I34" s="220"/>
      <c r="J34" s="213"/>
      <c r="K34" s="213"/>
      <c r="L34" s="213"/>
      <c r="M34" s="213"/>
      <c r="N34"/>
      <c r="O34"/>
    </row>
    <row r="35" spans="1:15" s="1" customFormat="1" ht="75" customHeight="1" x14ac:dyDescent="0.25">
      <c r="A35" s="26" t="s">
        <v>8</v>
      </c>
      <c r="B35" s="228" t="s">
        <v>95</v>
      </c>
      <c r="C35" s="228"/>
      <c r="D35" s="228"/>
      <c r="E35" s="228"/>
      <c r="F35" s="228"/>
    </row>
    <row r="36" spans="1:15" s="87" customFormat="1" ht="15" customHeight="1" x14ac:dyDescent="0.25">
      <c r="A36" s="4" t="s">
        <v>31</v>
      </c>
      <c r="B36" s="204" t="s">
        <v>159</v>
      </c>
      <c r="C36" s="205"/>
    </row>
    <row r="37" spans="1:15" s="87" customFormat="1" ht="15" customHeight="1" x14ac:dyDescent="0.25">
      <c r="A37" s="99" t="s">
        <v>1</v>
      </c>
      <c r="B37" s="206" t="s">
        <v>105</v>
      </c>
      <c r="C37" s="206"/>
      <c r="D37" s="206"/>
      <c r="E37" s="188"/>
      <c r="F37" s="188"/>
      <c r="G37" s="188"/>
      <c r="H37" s="100"/>
    </row>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7" spans="1:15" ht="15" customHeight="1" x14ac:dyDescent="0.25"/>
    <row r="50" spans="1:9" ht="12" customHeight="1" x14ac:dyDescent="0.25">
      <c r="B50" s="72" t="s">
        <v>32</v>
      </c>
      <c r="C50" s="73">
        <v>1.1639937920331092</v>
      </c>
    </row>
    <row r="51" spans="1:9" ht="12" customHeight="1" x14ac:dyDescent="0.2">
      <c r="B51" s="84" t="s">
        <v>25</v>
      </c>
      <c r="C51" s="85">
        <v>2.6468364003024956</v>
      </c>
      <c r="E51" s="17"/>
      <c r="F51" s="17"/>
    </row>
    <row r="52" spans="1:9" ht="12" customHeight="1" x14ac:dyDescent="0.2">
      <c r="B52" s="69" t="s">
        <v>30</v>
      </c>
      <c r="C52" s="70">
        <v>3.7125883628407581</v>
      </c>
      <c r="E52" s="17"/>
      <c r="F52" s="17"/>
    </row>
    <row r="53" spans="1:9" ht="12" customHeight="1" x14ac:dyDescent="0.2">
      <c r="B53" s="69" t="s">
        <v>18</v>
      </c>
      <c r="C53" s="70">
        <v>4.5951859956236323</v>
      </c>
      <c r="E53" s="15"/>
      <c r="F53" s="15"/>
    </row>
    <row r="54" spans="1:9" ht="12" customHeight="1" x14ac:dyDescent="0.25">
      <c r="B54" s="88" t="s">
        <v>15</v>
      </c>
      <c r="C54" s="73">
        <v>4.9568965517241379</v>
      </c>
    </row>
    <row r="55" spans="1:9" ht="12" customHeight="1" x14ac:dyDescent="0.2">
      <c r="B55" s="69" t="s">
        <v>28</v>
      </c>
      <c r="C55" s="70">
        <v>5.86447402098797</v>
      </c>
    </row>
    <row r="56" spans="1:9" ht="12" customHeight="1" x14ac:dyDescent="0.2">
      <c r="B56" s="69" t="s">
        <v>24</v>
      </c>
      <c r="C56" s="70">
        <v>9.4455946629859682</v>
      </c>
      <c r="E56" s="19"/>
      <c r="F56" s="19"/>
    </row>
    <row r="57" spans="1:9" ht="12" customHeight="1" x14ac:dyDescent="0.25">
      <c r="B57" s="72" t="s">
        <v>29</v>
      </c>
      <c r="C57" s="73">
        <v>10.32975040991073</v>
      </c>
    </row>
    <row r="58" spans="1:9" ht="12" customHeight="1" x14ac:dyDescent="0.25">
      <c r="B58" s="71" t="s">
        <v>57</v>
      </c>
      <c r="C58" s="73">
        <v>10.664256665160416</v>
      </c>
      <c r="E58" s="15"/>
      <c r="F58" s="15"/>
    </row>
    <row r="59" spans="1:9" ht="12" customHeight="1" x14ac:dyDescent="0.2">
      <c r="B59" s="69" t="s">
        <v>27</v>
      </c>
      <c r="C59" s="70">
        <v>16.919831223628691</v>
      </c>
      <c r="E59" s="19"/>
      <c r="F59" s="19"/>
    </row>
    <row r="60" spans="1:9" ht="12" customHeight="1" x14ac:dyDescent="0.25">
      <c r="B60" s="88" t="s">
        <v>26</v>
      </c>
      <c r="C60" s="73">
        <v>17.959645805962339</v>
      </c>
    </row>
    <row r="61" spans="1:9" ht="12" customHeight="1" x14ac:dyDescent="0.2">
      <c r="A61" s="19"/>
      <c r="B61" s="69" t="s">
        <v>3</v>
      </c>
      <c r="C61" s="70">
        <v>35.500723356373577</v>
      </c>
      <c r="D61" s="19"/>
      <c r="G61" s="19"/>
      <c r="H61" s="19"/>
      <c r="I61" s="19"/>
    </row>
    <row r="62" spans="1:9" ht="12" customHeight="1" x14ac:dyDescent="0.2">
      <c r="A62" s="19"/>
      <c r="B62" s="69" t="s">
        <v>14</v>
      </c>
      <c r="C62" s="70">
        <v>36.106579662860248</v>
      </c>
      <c r="D62" s="19"/>
      <c r="E62" s="15"/>
      <c r="F62" s="15"/>
      <c r="G62" s="19"/>
      <c r="H62" s="19"/>
      <c r="I62" s="19"/>
    </row>
    <row r="63" spans="1:9" ht="12" customHeight="1" x14ac:dyDescent="0.2">
      <c r="B63" s="69" t="s">
        <v>17</v>
      </c>
      <c r="C63" s="70">
        <v>41.620853435057406</v>
      </c>
    </row>
    <row r="64" spans="1:9" ht="12" customHeight="1" x14ac:dyDescent="0.2">
      <c r="A64" s="16"/>
      <c r="B64" s="69" t="s">
        <v>19</v>
      </c>
      <c r="C64" s="70">
        <v>48.294222914717665</v>
      </c>
      <c r="D64" s="17"/>
      <c r="G64" s="17"/>
      <c r="H64" s="17"/>
      <c r="I64" s="17"/>
    </row>
    <row r="65" spans="1:9" ht="12" customHeight="1" x14ac:dyDescent="0.2">
      <c r="A65" s="16"/>
      <c r="B65" s="84" t="s">
        <v>16</v>
      </c>
      <c r="C65" s="85">
        <v>60.035369495259907</v>
      </c>
      <c r="D65" s="17"/>
      <c r="E65" s="19"/>
      <c r="F65" s="19"/>
      <c r="G65" s="17"/>
      <c r="H65" s="17"/>
      <c r="I65" s="17"/>
    </row>
    <row r="66" spans="1:9" ht="12" customHeight="1" x14ac:dyDescent="0.2">
      <c r="B66" s="69" t="s">
        <v>6</v>
      </c>
      <c r="C66" s="70" t="s">
        <v>5</v>
      </c>
    </row>
    <row r="67" spans="1:9" ht="12" customHeight="1" x14ac:dyDescent="0.2">
      <c r="A67" s="16"/>
      <c r="B67" s="69" t="s">
        <v>36</v>
      </c>
      <c r="C67" s="70" t="s">
        <v>5</v>
      </c>
      <c r="D67" s="18"/>
      <c r="E67" s="18"/>
      <c r="F67" s="18"/>
      <c r="G67" s="18"/>
      <c r="H67" s="18"/>
      <c r="I67" s="18"/>
    </row>
    <row r="68" spans="1:9" ht="12" customHeight="1" x14ac:dyDescent="0.25">
      <c r="A68" s="16"/>
      <c r="B68" s="71" t="s">
        <v>21</v>
      </c>
      <c r="C68" s="73" t="s">
        <v>5</v>
      </c>
      <c r="D68" s="17"/>
      <c r="E68" s="17"/>
      <c r="F68" s="17"/>
      <c r="G68" s="17"/>
      <c r="H68" s="17"/>
      <c r="I68" s="17"/>
    </row>
    <row r="69" spans="1:9" ht="12" customHeight="1" x14ac:dyDescent="0.25">
      <c r="B69" s="71" t="s">
        <v>22</v>
      </c>
      <c r="C69" s="73" t="s">
        <v>5</v>
      </c>
    </row>
    <row r="70" spans="1:9" s="19" customFormat="1" ht="12" customHeight="1" x14ac:dyDescent="0.2">
      <c r="B70" s="69" t="s">
        <v>23</v>
      </c>
      <c r="C70" s="70" t="s">
        <v>5</v>
      </c>
      <c r="D70" s="15"/>
      <c r="E70" s="2"/>
      <c r="F70" s="2"/>
    </row>
    <row r="71" spans="1:9" s="19" customFormat="1" ht="12" customHeight="1" x14ac:dyDescent="0.2">
      <c r="B71" s="69"/>
      <c r="C71" s="70"/>
      <c r="D71" s="15"/>
      <c r="E71" s="2"/>
      <c r="F71" s="2"/>
    </row>
    <row r="72" spans="1:9" s="19" customFormat="1" ht="12" customHeight="1" x14ac:dyDescent="0.25">
      <c r="B72" s="71"/>
      <c r="C72" s="73"/>
      <c r="E72" s="17"/>
      <c r="F72" s="17"/>
    </row>
  </sheetData>
  <sortState xmlns:xlrd2="http://schemas.microsoft.com/office/spreadsheetml/2017/richdata2" ref="B50:C72">
    <sortCondition ref="C50:C72"/>
  </sortState>
  <mergeCells count="6">
    <mergeCell ref="B37:D37"/>
    <mergeCell ref="B2:F2"/>
    <mergeCell ref="B34:F34"/>
    <mergeCell ref="I34:M34"/>
    <mergeCell ref="B35:F35"/>
    <mergeCell ref="B36:C36"/>
  </mergeCells>
  <hyperlinks>
    <hyperlink ref="C1" location="Índice!A1" display="[índice Ç]" xr:uid="{00000000-0004-0000-1800-000000000000}"/>
    <hyperlink ref="B37" r:id="rId1" display="http://www.observatorioemigracao.pt/np4/8218" xr:uid="{D05B319A-A314-46F5-9C22-9A5EE164F418}"/>
    <hyperlink ref="B37:C37" r:id="rId2" display="ttp://www.observatorioemigracao.pt/np4/8218" xr:uid="{0253077D-A5D1-497B-AE26-CC04DD22FC28}"/>
    <hyperlink ref="B37:D37" r:id="rId3" display="http://www.observatorioemigracao.pt/np4/9387" xr:uid="{34491342-84C6-44D1-B8B2-A3307D509EE5}"/>
  </hyperlinks>
  <pageMargins left="0.7" right="0.7" top="0.75" bottom="0.75" header="0.3" footer="0.3"/>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73"/>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34"/>
      <c r="E1" s="34"/>
      <c r="F1" s="35"/>
    </row>
    <row r="2" spans="1:16" s="13" customFormat="1" ht="45" customHeight="1" x14ac:dyDescent="0.25">
      <c r="A2" s="11"/>
      <c r="B2" s="225" t="s">
        <v>148</v>
      </c>
      <c r="C2" s="257"/>
      <c r="D2" s="257"/>
      <c r="E2" s="257"/>
      <c r="F2" s="257"/>
      <c r="G2" s="5"/>
      <c r="H2" s="5"/>
      <c r="I2" s="5"/>
      <c r="J2" s="14"/>
      <c r="K2" s="14"/>
      <c r="L2" s="12"/>
      <c r="M2" s="12"/>
      <c r="N2" s="12"/>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c r="A33" s="26" t="s">
        <v>7</v>
      </c>
      <c r="B33" s="220" t="s">
        <v>149</v>
      </c>
      <c r="C33" s="223"/>
      <c r="D33" s="223"/>
      <c r="E33" s="223"/>
      <c r="F33" s="223"/>
    </row>
    <row r="34" spans="1:8" s="1" customFormat="1" ht="90" customHeight="1" x14ac:dyDescent="0.25">
      <c r="A34" s="26" t="s">
        <v>8</v>
      </c>
      <c r="B34" s="220" t="s">
        <v>62</v>
      </c>
      <c r="C34" s="213"/>
      <c r="D34" s="213"/>
      <c r="E34" s="213"/>
      <c r="F34" s="213"/>
    </row>
    <row r="35" spans="1:8" s="87" customFormat="1" ht="15" customHeight="1" x14ac:dyDescent="0.25">
      <c r="A35" s="4" t="s">
        <v>31</v>
      </c>
      <c r="B35" s="204" t="s">
        <v>159</v>
      </c>
      <c r="C35" s="205"/>
    </row>
    <row r="36" spans="1:8" s="87" customFormat="1" ht="15" customHeight="1" x14ac:dyDescent="0.25">
      <c r="A36" s="99" t="s">
        <v>1</v>
      </c>
      <c r="B36" s="206" t="s">
        <v>105</v>
      </c>
      <c r="C36" s="206"/>
      <c r="D36" s="206"/>
      <c r="E36" s="188"/>
      <c r="F36" s="188"/>
      <c r="G36" s="188"/>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51" spans="1:9" ht="12" customHeight="1" x14ac:dyDescent="0.25">
      <c r="B51" s="57" t="s">
        <v>15</v>
      </c>
      <c r="C51" s="60">
        <v>8</v>
      </c>
      <c r="D51"/>
      <c r="E51"/>
    </row>
    <row r="52" spans="1:9" ht="12" customHeight="1" x14ac:dyDescent="0.25">
      <c r="B52" s="57" t="s">
        <v>18</v>
      </c>
      <c r="C52" s="60">
        <v>9</v>
      </c>
      <c r="D52"/>
      <c r="E52"/>
    </row>
    <row r="53" spans="1:9" ht="12" customHeight="1" x14ac:dyDescent="0.25">
      <c r="B53" s="55" t="s">
        <v>32</v>
      </c>
      <c r="C53" s="59">
        <v>10</v>
      </c>
      <c r="D53"/>
      <c r="E53"/>
    </row>
    <row r="54" spans="1:9" ht="12" customHeight="1" x14ac:dyDescent="0.25">
      <c r="B54" s="55" t="s">
        <v>21</v>
      </c>
      <c r="C54" s="59">
        <v>30</v>
      </c>
      <c r="D54"/>
      <c r="E54"/>
    </row>
    <row r="55" spans="1:9" ht="12" customHeight="1" x14ac:dyDescent="0.25">
      <c r="B55" s="57" t="s">
        <v>24</v>
      </c>
      <c r="C55" s="60">
        <v>82</v>
      </c>
      <c r="D55"/>
      <c r="E55"/>
    </row>
    <row r="56" spans="1:9" ht="12" customHeight="1" x14ac:dyDescent="0.25">
      <c r="B56" s="57" t="s">
        <v>27</v>
      </c>
      <c r="C56" s="60">
        <v>127</v>
      </c>
      <c r="D56"/>
      <c r="E56"/>
    </row>
    <row r="57" spans="1:9" ht="12" customHeight="1" x14ac:dyDescent="0.25">
      <c r="B57" s="57" t="s">
        <v>25</v>
      </c>
      <c r="C57" s="60">
        <v>144</v>
      </c>
      <c r="D57"/>
      <c r="E57"/>
    </row>
    <row r="58" spans="1:9" ht="12" customHeight="1" x14ac:dyDescent="0.25">
      <c r="B58" s="57" t="s">
        <v>26</v>
      </c>
      <c r="C58" s="60">
        <v>264</v>
      </c>
      <c r="D58"/>
      <c r="E58"/>
    </row>
    <row r="59" spans="1:9" ht="12" customHeight="1" x14ac:dyDescent="0.25">
      <c r="B59" s="57" t="s">
        <v>17</v>
      </c>
      <c r="C59" s="60">
        <v>339</v>
      </c>
      <c r="D59"/>
      <c r="E59"/>
    </row>
    <row r="60" spans="1:9" ht="12" customHeight="1" x14ac:dyDescent="0.25">
      <c r="B60" s="57" t="s">
        <v>14</v>
      </c>
      <c r="C60" s="60">
        <v>381</v>
      </c>
      <c r="D60"/>
      <c r="E60"/>
    </row>
    <row r="61" spans="1:9" ht="12" customHeight="1" x14ac:dyDescent="0.25">
      <c r="B61" s="57" t="s">
        <v>29</v>
      </c>
      <c r="C61" s="60">
        <v>421</v>
      </c>
      <c r="D61"/>
      <c r="E61"/>
    </row>
    <row r="62" spans="1:9" ht="12" customHeight="1" x14ac:dyDescent="0.25">
      <c r="B62" s="57" t="s">
        <v>20</v>
      </c>
      <c r="C62" s="60">
        <v>715</v>
      </c>
      <c r="D62"/>
      <c r="E62"/>
    </row>
    <row r="63" spans="1:9" ht="12" customHeight="1" x14ac:dyDescent="0.25">
      <c r="B63" s="57" t="s">
        <v>22</v>
      </c>
      <c r="C63" s="60">
        <v>1227</v>
      </c>
      <c r="D63"/>
      <c r="E63"/>
    </row>
    <row r="64" spans="1:9" ht="12" customHeight="1" x14ac:dyDescent="0.25">
      <c r="A64" s="19"/>
      <c r="B64" s="57" t="s">
        <v>19</v>
      </c>
      <c r="C64" s="60">
        <v>1701</v>
      </c>
      <c r="D64"/>
      <c r="E64"/>
      <c r="F64" s="19"/>
      <c r="G64" s="19"/>
      <c r="H64" s="19"/>
      <c r="I64" s="19"/>
    </row>
    <row r="65" spans="1:9" ht="12" customHeight="1" x14ac:dyDescent="0.25">
      <c r="A65" s="16"/>
      <c r="B65" s="57" t="s">
        <v>36</v>
      </c>
      <c r="C65" s="60">
        <v>1896</v>
      </c>
      <c r="D65"/>
      <c r="E65"/>
      <c r="F65" s="17"/>
      <c r="G65" s="17"/>
      <c r="H65" s="17"/>
      <c r="I65" s="17"/>
    </row>
    <row r="66" spans="1:9" ht="12" customHeight="1" x14ac:dyDescent="0.25">
      <c r="A66" s="16"/>
      <c r="B66" s="57" t="s">
        <v>30</v>
      </c>
      <c r="C66" s="60">
        <v>2223</v>
      </c>
      <c r="D66"/>
      <c r="E66"/>
      <c r="F66" s="18"/>
      <c r="G66" s="18"/>
      <c r="H66" s="18"/>
      <c r="I66" s="18"/>
    </row>
    <row r="67" spans="1:9" ht="12" customHeight="1" x14ac:dyDescent="0.25">
      <c r="A67" s="16"/>
      <c r="B67" s="57" t="s">
        <v>28</v>
      </c>
      <c r="C67" s="60">
        <v>2550</v>
      </c>
      <c r="D67"/>
      <c r="E67"/>
      <c r="F67" s="17"/>
      <c r="G67" s="17"/>
      <c r="H67" s="17"/>
      <c r="I67" s="17"/>
    </row>
    <row r="68" spans="1:9" ht="12" customHeight="1" x14ac:dyDescent="0.25">
      <c r="A68" s="16"/>
      <c r="B68" s="57" t="s">
        <v>4</v>
      </c>
      <c r="C68" s="60" t="s">
        <v>5</v>
      </c>
      <c r="D68"/>
      <c r="E68"/>
      <c r="F68" s="17"/>
      <c r="G68" s="17"/>
      <c r="H68" s="17"/>
      <c r="I68" s="17"/>
    </row>
    <row r="69" spans="1:9" s="19" customFormat="1" ht="12" customHeight="1" x14ac:dyDescent="0.25">
      <c r="B69" s="55" t="s">
        <v>16</v>
      </c>
      <c r="C69" s="59" t="s">
        <v>5</v>
      </c>
      <c r="D69"/>
      <c r="E69"/>
      <c r="F69" s="15"/>
    </row>
    <row r="70" spans="1:9" s="19" customFormat="1" ht="12" customHeight="1" x14ac:dyDescent="0.25">
      <c r="B70" s="57" t="s">
        <v>6</v>
      </c>
      <c r="C70" s="60" t="s">
        <v>5</v>
      </c>
      <c r="D70"/>
      <c r="E70"/>
      <c r="F70" s="15"/>
    </row>
    <row r="71" spans="1:9" s="19" customFormat="1" ht="12" customHeight="1" x14ac:dyDescent="0.25">
      <c r="B71" s="57" t="s">
        <v>57</v>
      </c>
      <c r="C71" s="60" t="s">
        <v>5</v>
      </c>
      <c r="D71"/>
      <c r="E71"/>
      <c r="F71" s="15"/>
    </row>
    <row r="72" spans="1:9" s="19" customFormat="1" ht="12" customHeight="1" x14ac:dyDescent="0.25">
      <c r="B72" s="57" t="s">
        <v>23</v>
      </c>
      <c r="C72" s="60" t="s">
        <v>5</v>
      </c>
      <c r="D72"/>
      <c r="E72"/>
    </row>
    <row r="73" spans="1:9" ht="12" customHeight="1" x14ac:dyDescent="0.25">
      <c r="B73" s="57" t="s">
        <v>3</v>
      </c>
      <c r="C73" s="60" t="s">
        <v>5</v>
      </c>
      <c r="D73"/>
      <c r="E73"/>
    </row>
  </sheetData>
  <sortState xmlns:xlrd2="http://schemas.microsoft.com/office/spreadsheetml/2017/richdata2" ref="B51:C73">
    <sortCondition ref="C51:C73"/>
  </sortState>
  <mergeCells count="5">
    <mergeCell ref="B2:F2"/>
    <mergeCell ref="B34:F34"/>
    <mergeCell ref="B33:F33"/>
    <mergeCell ref="B35:C35"/>
    <mergeCell ref="B36:D36"/>
  </mergeCells>
  <hyperlinks>
    <hyperlink ref="C1" location="Índice!A1" display="[índice Ç]" xr:uid="{00000000-0004-0000-1900-000000000000}"/>
    <hyperlink ref="B36" r:id="rId1" display="http://www.observatorioemigracao.pt/np4/8218" xr:uid="{5B9216D1-832A-4FE6-9C54-50CA1AD076ED}"/>
    <hyperlink ref="B36:C36" r:id="rId2" display="ttp://www.observatorioemigracao.pt/np4/8218" xr:uid="{9AD8386C-FD4C-49CE-9288-AE8095927514}"/>
    <hyperlink ref="B36:D36" r:id="rId3" display="http://www.observatorioemigracao.pt/np4/9387" xr:uid="{617FC5E3-A537-4832-BCA4-702B9976D856}"/>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71"/>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152</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138</v>
      </c>
      <c r="C33" s="213"/>
      <c r="D33" s="213"/>
      <c r="E33" s="213"/>
      <c r="F33" s="213"/>
      <c r="G33" s="3"/>
      <c r="H33" s="3"/>
      <c r="I33" s="4"/>
      <c r="J33" s="4"/>
      <c r="K33" s="4"/>
      <c r="L33"/>
      <c r="M33"/>
      <c r="N33"/>
      <c r="O33"/>
    </row>
    <row r="34" spans="1:15" s="1" customFormat="1" ht="105" customHeight="1" x14ac:dyDescent="0.25">
      <c r="A34" s="26" t="s">
        <v>8</v>
      </c>
      <c r="B34" s="228" t="s">
        <v>69</v>
      </c>
      <c r="C34" s="228"/>
      <c r="D34" s="228"/>
      <c r="E34" s="228"/>
      <c r="F34" s="228"/>
    </row>
    <row r="35" spans="1:15" s="87" customFormat="1" ht="15" customHeight="1" x14ac:dyDescent="0.25">
      <c r="A35" s="4" t="s">
        <v>31</v>
      </c>
      <c r="B35" s="204" t="s">
        <v>159</v>
      </c>
      <c r="C35" s="205"/>
    </row>
    <row r="36" spans="1:15" s="87" customFormat="1" ht="15" customHeight="1" x14ac:dyDescent="0.25">
      <c r="A36" s="99" t="s">
        <v>1</v>
      </c>
      <c r="B36" s="206" t="s">
        <v>105</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9" ht="12" customHeight="1" x14ac:dyDescent="0.2">
      <c r="B49" s="95" t="s">
        <v>28</v>
      </c>
      <c r="C49" s="93">
        <v>-643</v>
      </c>
      <c r="D49" s="70"/>
    </row>
    <row r="50" spans="1:9" ht="12" customHeight="1" x14ac:dyDescent="0.2">
      <c r="B50" s="96" t="s">
        <v>26</v>
      </c>
      <c r="C50" s="71">
        <v>-520</v>
      </c>
      <c r="D50" s="70"/>
    </row>
    <row r="51" spans="1:9" ht="12" customHeight="1" x14ac:dyDescent="0.2">
      <c r="B51" s="191" t="s">
        <v>20</v>
      </c>
      <c r="C51" s="93">
        <v>-245</v>
      </c>
      <c r="D51" s="73"/>
      <c r="E51" s="17"/>
      <c r="F51" s="17"/>
    </row>
    <row r="52" spans="1:9" ht="12" customHeight="1" x14ac:dyDescent="0.2">
      <c r="B52" s="174" t="s">
        <v>27</v>
      </c>
      <c r="C52" s="93">
        <v>-35</v>
      </c>
      <c r="D52" s="73"/>
      <c r="E52" s="15"/>
      <c r="F52" s="15"/>
    </row>
    <row r="53" spans="1:9" ht="12" customHeight="1" x14ac:dyDescent="0.2">
      <c r="B53" s="191" t="s">
        <v>150</v>
      </c>
      <c r="C53" s="93">
        <v>1</v>
      </c>
      <c r="D53" s="70"/>
    </row>
    <row r="54" spans="1:9" ht="12" customHeight="1" x14ac:dyDescent="0.2">
      <c r="B54" s="69" t="s">
        <v>18</v>
      </c>
      <c r="C54" s="93">
        <v>2</v>
      </c>
      <c r="D54" s="73"/>
    </row>
    <row r="55" spans="1:9" ht="12" customHeight="1" x14ac:dyDescent="0.2">
      <c r="B55" s="69" t="s">
        <v>24</v>
      </c>
      <c r="C55" s="93">
        <v>5</v>
      </c>
      <c r="D55" s="73"/>
      <c r="E55" s="19"/>
      <c r="F55" s="19"/>
    </row>
    <row r="56" spans="1:9" ht="12" customHeight="1" x14ac:dyDescent="0.2">
      <c r="B56" s="173" t="s">
        <v>15</v>
      </c>
      <c r="C56" s="71">
        <v>7</v>
      </c>
      <c r="D56" s="70"/>
    </row>
    <row r="57" spans="1:9" ht="12" customHeight="1" x14ac:dyDescent="0.2">
      <c r="B57" s="187" t="s">
        <v>125</v>
      </c>
      <c r="C57" s="71">
        <v>8</v>
      </c>
      <c r="D57" s="70"/>
      <c r="E57" s="15"/>
      <c r="F57" s="15"/>
    </row>
    <row r="58" spans="1:9" ht="12" customHeight="1" x14ac:dyDescent="0.25">
      <c r="B58" s="189" t="s">
        <v>151</v>
      </c>
      <c r="C58" s="71">
        <v>60</v>
      </c>
      <c r="D58" s="73"/>
      <c r="E58" s="19"/>
      <c r="F58" s="19"/>
    </row>
    <row r="59" spans="1:9" ht="12" customHeight="1" x14ac:dyDescent="0.2">
      <c r="B59" s="71" t="s">
        <v>25</v>
      </c>
      <c r="C59" s="71">
        <v>63</v>
      </c>
      <c r="D59" s="85"/>
    </row>
    <row r="60" spans="1:9" ht="12" customHeight="1" x14ac:dyDescent="0.25">
      <c r="B60" s="189" t="s">
        <v>22</v>
      </c>
      <c r="C60" s="71">
        <v>86</v>
      </c>
      <c r="D60" s="73"/>
    </row>
    <row r="61" spans="1:9" ht="12" customHeight="1" x14ac:dyDescent="0.2">
      <c r="A61" s="19"/>
      <c r="B61" s="191" t="s">
        <v>29</v>
      </c>
      <c r="C61" s="93">
        <v>113</v>
      </c>
      <c r="D61" s="70"/>
      <c r="G61" s="19"/>
      <c r="H61" s="19"/>
      <c r="I61" s="19"/>
    </row>
    <row r="62" spans="1:9" ht="12" customHeight="1" x14ac:dyDescent="0.2">
      <c r="A62" s="19"/>
      <c r="B62" s="84" t="s">
        <v>30</v>
      </c>
      <c r="C62" s="94">
        <v>136</v>
      </c>
      <c r="D62" s="73"/>
      <c r="E62" s="15"/>
      <c r="F62" s="15"/>
      <c r="G62" s="19"/>
      <c r="H62" s="19"/>
      <c r="I62" s="19"/>
    </row>
    <row r="63" spans="1:9" ht="12" customHeight="1" x14ac:dyDescent="0.2">
      <c r="A63" s="16"/>
      <c r="B63" s="69" t="s">
        <v>36</v>
      </c>
      <c r="C63" s="93">
        <v>341</v>
      </c>
      <c r="D63" s="70"/>
      <c r="G63" s="17"/>
      <c r="H63" s="17"/>
      <c r="I63" s="17"/>
    </row>
    <row r="64" spans="1:9" ht="12" customHeight="1" x14ac:dyDescent="0.2">
      <c r="B64" s="191" t="s">
        <v>123</v>
      </c>
      <c r="C64" s="93">
        <v>573</v>
      </c>
      <c r="D64" s="70"/>
      <c r="E64" s="17"/>
      <c r="F64" s="17"/>
    </row>
    <row r="65" spans="1:9" ht="12" customHeight="1" x14ac:dyDescent="0.2">
      <c r="A65" s="16"/>
      <c r="B65" s="191" t="s">
        <v>4</v>
      </c>
      <c r="C65" s="93" t="s">
        <v>5</v>
      </c>
      <c r="D65" s="70"/>
      <c r="G65" s="17"/>
      <c r="H65" s="17"/>
      <c r="I65" s="17"/>
    </row>
    <row r="66" spans="1:9" ht="12" customHeight="1" x14ac:dyDescent="0.2">
      <c r="A66" s="16"/>
      <c r="B66" s="173" t="s">
        <v>14</v>
      </c>
      <c r="C66" s="187" t="s">
        <v>5</v>
      </c>
      <c r="D66" s="70"/>
      <c r="E66" s="19"/>
      <c r="F66" s="19"/>
      <c r="G66" s="17"/>
      <c r="H66" s="17"/>
      <c r="I66" s="17"/>
    </row>
    <row r="67" spans="1:9" ht="12" customHeight="1" x14ac:dyDescent="0.2">
      <c r="A67" s="16"/>
      <c r="B67" s="174" t="s">
        <v>16</v>
      </c>
      <c r="C67" s="93" t="s">
        <v>5</v>
      </c>
      <c r="D67" s="70"/>
      <c r="E67" s="18"/>
      <c r="F67" s="18"/>
      <c r="G67" s="18"/>
      <c r="H67" s="18"/>
      <c r="I67" s="18"/>
    </row>
    <row r="68" spans="1:9" ht="12" customHeight="1" x14ac:dyDescent="0.2">
      <c r="A68" s="16"/>
      <c r="B68" s="84" t="s">
        <v>6</v>
      </c>
      <c r="C68" s="94" t="s">
        <v>5</v>
      </c>
      <c r="D68" s="73"/>
      <c r="E68" s="17"/>
      <c r="F68" s="17"/>
      <c r="G68" s="17"/>
      <c r="H68" s="17"/>
      <c r="I68" s="17"/>
    </row>
    <row r="69" spans="1:9" s="19" customFormat="1" ht="12" customHeight="1" x14ac:dyDescent="0.2">
      <c r="B69" s="95" t="s">
        <v>57</v>
      </c>
      <c r="C69" s="93" t="s">
        <v>5</v>
      </c>
      <c r="D69" s="70"/>
      <c r="E69" s="2"/>
      <c r="F69" s="2"/>
    </row>
    <row r="70" spans="1:9" s="19" customFormat="1" ht="12" customHeight="1" x14ac:dyDescent="0.2">
      <c r="B70" s="96" t="s">
        <v>23</v>
      </c>
      <c r="C70" s="71" t="s">
        <v>5</v>
      </c>
      <c r="D70" s="85"/>
      <c r="E70" s="2"/>
      <c r="F70" s="2"/>
    </row>
    <row r="71" spans="1:9" s="19" customFormat="1" ht="12" customHeight="1" x14ac:dyDescent="0.2">
      <c r="B71" s="69" t="s">
        <v>3</v>
      </c>
      <c r="C71" s="70" t="s">
        <v>5</v>
      </c>
      <c r="E71" s="17"/>
      <c r="F71" s="17"/>
    </row>
  </sheetData>
  <sortState xmlns:xlrd2="http://schemas.microsoft.com/office/spreadsheetml/2017/richdata2" ref="B49:C71">
    <sortCondition ref="C49:C71"/>
  </sortState>
  <mergeCells count="5">
    <mergeCell ref="B2:F2"/>
    <mergeCell ref="B33:F33"/>
    <mergeCell ref="B34:F34"/>
    <mergeCell ref="B35:C35"/>
    <mergeCell ref="B36:D36"/>
  </mergeCells>
  <hyperlinks>
    <hyperlink ref="C1" location="Índice!A1" display="[índice Ç]" xr:uid="{00000000-0004-0000-1A00-000000000000}"/>
    <hyperlink ref="B36" r:id="rId1" display="http://www.observatorioemigracao.pt/np4/8218" xr:uid="{F44ECFC6-52DA-44D1-AC4A-F12B93D2AB6F}"/>
    <hyperlink ref="B36:C36" r:id="rId2" display="ttp://www.observatorioemigracao.pt/np4/8218" xr:uid="{5E59F398-5DBA-493D-8555-12BCFED96C67}"/>
    <hyperlink ref="B36:D36" r:id="rId3" display="http://www.observatorioemigracao.pt/np4/9387" xr:uid="{13AC40FD-EB68-4555-BCFF-179FAF1C79BE}"/>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72"/>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155</v>
      </c>
      <c r="C2" s="257"/>
      <c r="D2" s="257"/>
      <c r="E2" s="257"/>
      <c r="F2" s="257"/>
      <c r="G2" s="5"/>
      <c r="H2" s="5"/>
      <c r="I2" s="5"/>
      <c r="J2" s="14"/>
      <c r="K2" s="14"/>
      <c r="L2" s="12"/>
      <c r="M2" s="12"/>
      <c r="N2" s="12"/>
      <c r="O2" s="5"/>
      <c r="P2" s="5"/>
    </row>
    <row r="3" spans="1:16" s="6" customFormat="1" ht="15" customHeight="1" x14ac:dyDescent="0.25">
      <c r="B3" s="39"/>
      <c r="C3" s="40"/>
      <c r="D3" s="40"/>
      <c r="E3" s="40"/>
      <c r="F3" s="40"/>
      <c r="G3" s="5"/>
      <c r="H3" s="5"/>
      <c r="I3" s="5"/>
      <c r="J3" s="5"/>
      <c r="K3" s="5"/>
      <c r="L3" s="5"/>
      <c r="M3" s="5"/>
      <c r="N3" s="5"/>
      <c r="O3" s="5"/>
      <c r="P3" s="5"/>
    </row>
    <row r="4" spans="1:16" s="6" customFormat="1" ht="15" customHeight="1" x14ac:dyDescent="0.25">
      <c r="B4" s="39"/>
      <c r="C4" s="40"/>
      <c r="D4" s="40"/>
      <c r="E4" s="40"/>
      <c r="F4" s="40"/>
      <c r="G4" s="5"/>
      <c r="H4" s="5"/>
      <c r="I4" s="5"/>
      <c r="J4" s="5"/>
      <c r="K4" s="5"/>
      <c r="L4" s="5"/>
      <c r="M4" s="5"/>
      <c r="N4" s="5"/>
      <c r="O4" s="5"/>
      <c r="P4" s="5"/>
    </row>
    <row r="5" spans="1:16" s="6" customFormat="1" ht="15" customHeight="1" x14ac:dyDescent="0.25">
      <c r="B5" s="39"/>
      <c r="C5" s="40"/>
      <c r="D5" s="40"/>
      <c r="E5" s="40"/>
      <c r="F5" s="40"/>
      <c r="G5" s="5"/>
      <c r="H5" s="5"/>
      <c r="I5" s="5"/>
      <c r="J5" s="5"/>
      <c r="K5" s="5"/>
      <c r="L5" s="5"/>
      <c r="M5" s="5"/>
      <c r="N5" s="5"/>
      <c r="O5" s="5"/>
      <c r="P5" s="5"/>
    </row>
    <row r="6" spans="1:16" s="6" customFormat="1" ht="15" customHeight="1" x14ac:dyDescent="0.25">
      <c r="B6" s="39"/>
      <c r="C6" s="40"/>
      <c r="D6" s="40"/>
      <c r="E6" s="40"/>
      <c r="F6" s="40"/>
      <c r="G6" s="5"/>
      <c r="H6" s="5"/>
      <c r="I6" s="5"/>
      <c r="J6" s="5"/>
      <c r="K6" s="5"/>
      <c r="L6" s="5"/>
      <c r="M6" s="5"/>
      <c r="N6" s="5"/>
      <c r="O6" s="5"/>
      <c r="P6" s="5"/>
    </row>
    <row r="7" spans="1:16" s="6" customFormat="1" ht="15" customHeight="1" x14ac:dyDescent="0.25">
      <c r="B7" s="39"/>
      <c r="C7" s="40"/>
      <c r="D7" s="40"/>
      <c r="E7" s="40"/>
      <c r="F7" s="40"/>
      <c r="G7" s="5"/>
      <c r="H7" s="5"/>
      <c r="I7" s="5"/>
      <c r="J7" s="5"/>
      <c r="K7" s="5"/>
      <c r="L7" s="5"/>
      <c r="M7" s="5"/>
      <c r="N7" s="5"/>
      <c r="O7" s="5"/>
      <c r="P7" s="5"/>
    </row>
    <row r="8" spans="1:16" s="6" customFormat="1" ht="15" customHeight="1" x14ac:dyDescent="0.25">
      <c r="B8" s="39"/>
      <c r="C8" s="40"/>
      <c r="D8" s="40"/>
      <c r="E8" s="40"/>
      <c r="F8" s="40"/>
      <c r="G8" s="5"/>
      <c r="H8" s="5"/>
      <c r="I8" s="5"/>
      <c r="J8" s="5"/>
      <c r="K8" s="5"/>
      <c r="L8" s="5"/>
      <c r="M8" s="5"/>
      <c r="N8" s="5"/>
      <c r="O8" s="5"/>
      <c r="P8" s="5"/>
    </row>
    <row r="9" spans="1:16" s="6" customFormat="1" ht="15" customHeight="1" x14ac:dyDescent="0.25">
      <c r="B9" s="39"/>
      <c r="C9" s="40"/>
      <c r="D9" s="40"/>
      <c r="E9" s="40"/>
      <c r="F9" s="40"/>
      <c r="G9" s="5"/>
      <c r="H9" s="5"/>
      <c r="I9" s="5"/>
      <c r="J9" s="5"/>
      <c r="K9" s="5"/>
      <c r="L9" s="5"/>
      <c r="M9" s="5"/>
      <c r="N9" s="5"/>
      <c r="O9" s="5"/>
      <c r="P9" s="5"/>
    </row>
    <row r="10" spans="1:16" s="6" customFormat="1" ht="15" customHeight="1" x14ac:dyDescent="0.25">
      <c r="B10" s="39"/>
      <c r="C10" s="40"/>
      <c r="D10" s="40"/>
      <c r="E10" s="40"/>
      <c r="F10" s="40"/>
      <c r="G10" s="5"/>
      <c r="H10" s="5"/>
      <c r="I10" s="5"/>
      <c r="J10" s="5"/>
      <c r="K10" s="5"/>
      <c r="L10" s="5"/>
      <c r="M10" s="5"/>
      <c r="N10" s="5"/>
      <c r="O10" s="5"/>
      <c r="P10" s="5"/>
    </row>
    <row r="11" spans="1:16" s="6" customFormat="1" ht="15" customHeight="1" x14ac:dyDescent="0.25">
      <c r="B11" s="39"/>
      <c r="C11" s="40"/>
      <c r="D11" s="40"/>
      <c r="E11" s="40"/>
      <c r="F11" s="40"/>
      <c r="G11" s="5"/>
      <c r="H11" s="5"/>
      <c r="I11" s="5"/>
      <c r="J11" s="5"/>
      <c r="K11" s="5"/>
      <c r="L11" s="5"/>
      <c r="M11" s="5"/>
      <c r="N11" s="5"/>
      <c r="O11" s="5"/>
      <c r="P11" s="5"/>
    </row>
    <row r="12" spans="1:16" s="6" customFormat="1" ht="15" customHeight="1" x14ac:dyDescent="0.25">
      <c r="B12" s="39"/>
      <c r="C12" s="40"/>
      <c r="D12" s="40"/>
      <c r="E12" s="40"/>
      <c r="F12" s="40"/>
      <c r="G12" s="5"/>
      <c r="H12" s="5"/>
      <c r="I12" s="5"/>
      <c r="J12" s="5"/>
      <c r="K12" s="5"/>
      <c r="L12" s="5"/>
      <c r="M12" s="5"/>
      <c r="N12" s="5"/>
      <c r="O12" s="5"/>
      <c r="P12" s="5"/>
    </row>
    <row r="13" spans="1:16" s="6" customFormat="1" ht="15" customHeight="1" x14ac:dyDescent="0.25">
      <c r="B13" s="39"/>
      <c r="C13" s="40"/>
      <c r="D13" s="40"/>
      <c r="E13" s="40"/>
      <c r="F13" s="40"/>
      <c r="G13" s="5"/>
      <c r="H13" s="5"/>
      <c r="I13" s="5"/>
      <c r="J13" s="5"/>
      <c r="K13" s="5"/>
      <c r="L13" s="5"/>
      <c r="M13" s="5"/>
      <c r="N13" s="5"/>
      <c r="O13" s="5"/>
      <c r="P13" s="5"/>
    </row>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ht="15" customHeight="1" x14ac:dyDescent="0.25">
      <c r="A33" s="26" t="s">
        <v>7</v>
      </c>
      <c r="B33" s="220" t="s">
        <v>101</v>
      </c>
      <c r="C33" s="213"/>
      <c r="D33" s="213"/>
      <c r="E33" s="213"/>
      <c r="F33" s="213"/>
      <c r="G33" s="213"/>
      <c r="H33" s="213"/>
    </row>
    <row r="34" spans="1:8" s="1" customFormat="1" ht="90" customHeight="1" x14ac:dyDescent="0.25">
      <c r="A34" s="26" t="s">
        <v>8</v>
      </c>
      <c r="B34" s="220" t="s">
        <v>98</v>
      </c>
      <c r="C34" s="213"/>
      <c r="D34" s="213"/>
      <c r="E34" s="213"/>
      <c r="F34" s="213"/>
    </row>
    <row r="35" spans="1:8" s="87" customFormat="1" ht="15" customHeight="1" x14ac:dyDescent="0.25">
      <c r="A35" s="4" t="s">
        <v>31</v>
      </c>
      <c r="B35" s="204" t="s">
        <v>159</v>
      </c>
      <c r="C35" s="205"/>
    </row>
    <row r="36" spans="1:8" s="87" customFormat="1" ht="15" customHeight="1" x14ac:dyDescent="0.25">
      <c r="A36" s="99" t="s">
        <v>1</v>
      </c>
      <c r="B36" s="206" t="s">
        <v>105</v>
      </c>
      <c r="C36" s="206"/>
      <c r="D36" s="206"/>
      <c r="E36" s="188"/>
      <c r="F36" s="188"/>
      <c r="G36" s="188"/>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50" spans="1:5" ht="12" customHeight="1" x14ac:dyDescent="0.25">
      <c r="A50" s="1"/>
      <c r="B50" s="72" t="s">
        <v>18</v>
      </c>
      <c r="C50" s="72">
        <v>3486</v>
      </c>
      <c r="D50"/>
    </row>
    <row r="51" spans="1:5" ht="12" customHeight="1" x14ac:dyDescent="0.25">
      <c r="A51" s="1"/>
      <c r="B51" s="72" t="s">
        <v>27</v>
      </c>
      <c r="C51" s="72">
        <v>3616</v>
      </c>
      <c r="D51"/>
    </row>
    <row r="52" spans="1:5" ht="12" customHeight="1" x14ac:dyDescent="0.25">
      <c r="A52" s="1"/>
      <c r="B52" s="50" t="s">
        <v>15</v>
      </c>
      <c r="C52" s="50">
        <v>4454</v>
      </c>
      <c r="D52"/>
    </row>
    <row r="53" spans="1:5" ht="12" customHeight="1" x14ac:dyDescent="0.25">
      <c r="A53" s="1"/>
      <c r="B53" s="50" t="s">
        <v>23</v>
      </c>
      <c r="C53" s="50">
        <v>5560</v>
      </c>
      <c r="D53"/>
    </row>
    <row r="54" spans="1:5" ht="12" customHeight="1" x14ac:dyDescent="0.25">
      <c r="A54" s="1"/>
      <c r="B54" s="72" t="s">
        <v>25</v>
      </c>
      <c r="C54" s="72">
        <v>5565</v>
      </c>
      <c r="D54"/>
    </row>
    <row r="55" spans="1:5" ht="12" customHeight="1" x14ac:dyDescent="0.25">
      <c r="A55" s="1"/>
      <c r="B55" s="72" t="s">
        <v>21</v>
      </c>
      <c r="C55" s="72">
        <v>6583</v>
      </c>
      <c r="D55"/>
    </row>
    <row r="56" spans="1:5" ht="12" customHeight="1" x14ac:dyDescent="0.25">
      <c r="A56" s="1"/>
      <c r="B56" s="72" t="s">
        <v>32</v>
      </c>
      <c r="C56" s="72">
        <v>8310</v>
      </c>
      <c r="D56"/>
    </row>
    <row r="57" spans="1:5" ht="12" customHeight="1" x14ac:dyDescent="0.25">
      <c r="A57" s="1"/>
      <c r="B57" s="72" t="s">
        <v>57</v>
      </c>
      <c r="C57" s="72">
        <v>8991</v>
      </c>
      <c r="D57"/>
    </row>
    <row r="58" spans="1:5" ht="12" customHeight="1" x14ac:dyDescent="0.25">
      <c r="A58" s="1"/>
      <c r="B58" s="72" t="s">
        <v>17</v>
      </c>
      <c r="C58" s="72">
        <v>24270</v>
      </c>
      <c r="D58"/>
      <c r="E58" s="19"/>
    </row>
    <row r="59" spans="1:5" ht="12" customHeight="1" x14ac:dyDescent="0.25">
      <c r="A59" s="1"/>
      <c r="B59" s="72" t="s">
        <v>24</v>
      </c>
      <c r="C59" s="72">
        <v>28002</v>
      </c>
      <c r="D59"/>
    </row>
    <row r="60" spans="1:5" ht="12" customHeight="1" x14ac:dyDescent="0.25">
      <c r="A60" s="1"/>
      <c r="B60" s="72" t="s">
        <v>36</v>
      </c>
      <c r="C60" s="72">
        <v>34793</v>
      </c>
      <c r="D60"/>
      <c r="E60" s="19"/>
    </row>
    <row r="61" spans="1:5" ht="12" customHeight="1" x14ac:dyDescent="0.25">
      <c r="A61" s="1"/>
      <c r="B61" s="72" t="s">
        <v>29</v>
      </c>
      <c r="C61" s="72">
        <v>51519</v>
      </c>
      <c r="D61"/>
      <c r="E61" s="17"/>
    </row>
    <row r="62" spans="1:5" ht="12" customHeight="1" x14ac:dyDescent="0.25">
      <c r="A62" s="1"/>
      <c r="B62" s="72" t="s">
        <v>22</v>
      </c>
      <c r="C62" s="72">
        <v>93678</v>
      </c>
      <c r="D62"/>
      <c r="E62" s="17"/>
    </row>
    <row r="63" spans="1:5" ht="12" customHeight="1" x14ac:dyDescent="0.25">
      <c r="A63" s="1"/>
      <c r="B63" s="72" t="s">
        <v>26</v>
      </c>
      <c r="C63" s="72">
        <v>98874</v>
      </c>
      <c r="D63"/>
    </row>
    <row r="64" spans="1:5" ht="12" customHeight="1" x14ac:dyDescent="0.25">
      <c r="A64" s="1"/>
      <c r="B64" s="72" t="s">
        <v>20</v>
      </c>
      <c r="C64" s="72">
        <v>139435</v>
      </c>
      <c r="D64"/>
    </row>
    <row r="65" spans="1:6" ht="12" customHeight="1" x14ac:dyDescent="0.25">
      <c r="A65" s="1"/>
      <c r="B65" s="72" t="s">
        <v>30</v>
      </c>
      <c r="C65" s="72">
        <v>253589</v>
      </c>
      <c r="D65"/>
      <c r="E65" s="18"/>
    </row>
    <row r="66" spans="1:6" ht="12" customHeight="1" x14ac:dyDescent="0.25">
      <c r="A66" s="1"/>
      <c r="B66" s="72" t="s">
        <v>28</v>
      </c>
      <c r="C66" s="72">
        <v>268245</v>
      </c>
      <c r="D66"/>
      <c r="E66" s="17"/>
    </row>
    <row r="67" spans="1:6" s="19" customFormat="1" ht="12" customHeight="1" x14ac:dyDescent="0.25">
      <c r="A67" s="1"/>
      <c r="B67" s="72" t="s">
        <v>19</v>
      </c>
      <c r="C67" s="72">
        <v>535100</v>
      </c>
      <c r="D67"/>
      <c r="F67" s="2"/>
    </row>
    <row r="68" spans="1:6" s="19" customFormat="1" ht="12" customHeight="1" x14ac:dyDescent="0.25">
      <c r="A68" s="1"/>
      <c r="B68" s="72" t="s">
        <v>4</v>
      </c>
      <c r="C68" s="72" t="s">
        <v>5</v>
      </c>
      <c r="D68"/>
      <c r="F68" s="2"/>
    </row>
    <row r="69" spans="1:6" s="19" customFormat="1" ht="12" customHeight="1" x14ac:dyDescent="0.25">
      <c r="A69" s="1"/>
      <c r="B69" s="72" t="s">
        <v>14</v>
      </c>
      <c r="C69" s="72" t="s">
        <v>5</v>
      </c>
      <c r="D69"/>
      <c r="F69" s="2"/>
    </row>
    <row r="70" spans="1:6" s="19" customFormat="1" ht="12" customHeight="1" x14ac:dyDescent="0.25">
      <c r="A70" s="1"/>
      <c r="B70" s="72" t="s">
        <v>16</v>
      </c>
      <c r="C70" s="72" t="s">
        <v>5</v>
      </c>
      <c r="D70"/>
      <c r="F70" s="2"/>
    </row>
    <row r="71" spans="1:6" ht="12" customHeight="1" x14ac:dyDescent="0.25">
      <c r="A71" s="1"/>
      <c r="B71" s="72" t="s">
        <v>6</v>
      </c>
      <c r="C71" s="72" t="s">
        <v>5</v>
      </c>
      <c r="D71"/>
    </row>
    <row r="72" spans="1:6" ht="12" customHeight="1" x14ac:dyDescent="0.25">
      <c r="A72" s="1"/>
      <c r="B72" s="72" t="s">
        <v>3</v>
      </c>
      <c r="C72" s="72" t="s">
        <v>5</v>
      </c>
      <c r="D72"/>
    </row>
  </sheetData>
  <sortState xmlns:xlrd2="http://schemas.microsoft.com/office/spreadsheetml/2017/richdata2" ref="B50:C72">
    <sortCondition ref="C50:C72"/>
  </sortState>
  <mergeCells count="5">
    <mergeCell ref="B2:F2"/>
    <mergeCell ref="B34:F34"/>
    <mergeCell ref="B33:H33"/>
    <mergeCell ref="B35:C35"/>
    <mergeCell ref="B36:D36"/>
  </mergeCells>
  <hyperlinks>
    <hyperlink ref="C1" location="Índice!A1" display="[índice Ç]" xr:uid="{00000000-0004-0000-1B00-000000000000}"/>
    <hyperlink ref="B36" r:id="rId1" display="http://www.observatorioemigracao.pt/np4/8218" xr:uid="{BCE69CFA-D405-4354-BB26-686E23798823}"/>
    <hyperlink ref="B36:C36" r:id="rId2" display="ttp://www.observatorioemigracao.pt/np4/8218" xr:uid="{A1F8C955-C5E9-44D7-84E8-0F0511AF4995}"/>
    <hyperlink ref="B36:D36" r:id="rId3" display="http://www.observatorioemigracao.pt/np4/9387" xr:uid="{0A33CE56-6197-44E3-AEC7-915B76143CC9}"/>
  </hyperlinks>
  <pageMargins left="0.23622047244094491" right="0.23622047244094491" top="0.74803149606299213" bottom="0.74803149606299213" header="0.31496062992125984" footer="0.31496062992125984"/>
  <pageSetup paperSize="9" orientation="portrait" horizontalDpi="4294967293" verticalDpi="0"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70"/>
  <sheetViews>
    <sheetView showGridLines="0" zoomScaleNormal="10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35"/>
    </row>
    <row r="2" spans="1:16" s="13" customFormat="1" ht="45" customHeight="1" x14ac:dyDescent="0.25">
      <c r="A2" s="11"/>
      <c r="B2" s="225" t="s">
        <v>156</v>
      </c>
      <c r="C2" s="226"/>
      <c r="D2" s="226"/>
      <c r="E2" s="226"/>
      <c r="F2" s="226"/>
      <c r="G2" s="5"/>
      <c r="H2" s="5"/>
      <c r="I2" s="5"/>
      <c r="J2" s="14"/>
      <c r="K2" s="14"/>
      <c r="L2" s="12"/>
      <c r="M2" s="12"/>
      <c r="N2" s="12"/>
      <c r="O2" s="5"/>
      <c r="P2" s="5"/>
    </row>
    <row r="3" spans="1:16" ht="15" customHeight="1" x14ac:dyDescent="0.25">
      <c r="B3" s="19"/>
    </row>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5" s="1" customFormat="1" ht="30" customHeight="1" x14ac:dyDescent="0.25">
      <c r="A33" s="83" t="s">
        <v>7</v>
      </c>
      <c r="B33" s="220" t="s">
        <v>138</v>
      </c>
      <c r="C33" s="213"/>
      <c r="D33" s="213"/>
      <c r="E33" s="213"/>
      <c r="F33" s="213"/>
      <c r="G33" s="3"/>
      <c r="H33" s="3"/>
      <c r="I33" s="4"/>
      <c r="J33" s="4"/>
      <c r="K33" s="4"/>
      <c r="L33"/>
      <c r="M33"/>
      <c r="N33"/>
      <c r="O33"/>
    </row>
    <row r="34" spans="1:15" s="1" customFormat="1" ht="105" customHeight="1" x14ac:dyDescent="0.25">
      <c r="A34" s="26" t="s">
        <v>8</v>
      </c>
      <c r="B34" s="228" t="s">
        <v>99</v>
      </c>
      <c r="C34" s="228"/>
      <c r="D34" s="228"/>
      <c r="E34" s="228"/>
      <c r="F34" s="228"/>
    </row>
    <row r="35" spans="1:15" s="87" customFormat="1" ht="15" customHeight="1" x14ac:dyDescent="0.25">
      <c r="A35" s="4" t="s">
        <v>31</v>
      </c>
      <c r="B35" s="204" t="s">
        <v>159</v>
      </c>
      <c r="C35" s="205"/>
    </row>
    <row r="36" spans="1:15" s="87" customFormat="1" ht="15" customHeight="1" x14ac:dyDescent="0.25">
      <c r="A36" s="99" t="s">
        <v>1</v>
      </c>
      <c r="B36" s="206" t="s">
        <v>105</v>
      </c>
      <c r="C36" s="206"/>
      <c r="D36" s="206"/>
      <c r="E36" s="188"/>
      <c r="F36" s="188"/>
      <c r="G36" s="188"/>
      <c r="H36" s="100"/>
    </row>
    <row r="37" spans="1:15" ht="15" customHeight="1" x14ac:dyDescent="0.25"/>
    <row r="38" spans="1:15" ht="15" customHeight="1" x14ac:dyDescent="0.25"/>
    <row r="39" spans="1:15" ht="15" customHeight="1" x14ac:dyDescent="0.25"/>
    <row r="40" spans="1:15" ht="15" customHeight="1" x14ac:dyDescent="0.25"/>
    <row r="41" spans="1:15" ht="15" customHeight="1" x14ac:dyDescent="0.25"/>
    <row r="42" spans="1:15" ht="15" customHeight="1" x14ac:dyDescent="0.25"/>
    <row r="43" spans="1:15" ht="15" customHeight="1" x14ac:dyDescent="0.25"/>
    <row r="44" spans="1:15" ht="15" customHeight="1" x14ac:dyDescent="0.25"/>
    <row r="45" spans="1:15" ht="15" customHeight="1" x14ac:dyDescent="0.25"/>
    <row r="46" spans="1:15" ht="15" customHeight="1" x14ac:dyDescent="0.25"/>
    <row r="49" spans="1:9" ht="12" customHeight="1" x14ac:dyDescent="0.2">
      <c r="B49" s="71" t="s">
        <v>19</v>
      </c>
      <c r="C49" s="71">
        <v>-10900</v>
      </c>
      <c r="D49" s="70"/>
    </row>
    <row r="50" spans="1:9" ht="12" customHeight="1" x14ac:dyDescent="0.2">
      <c r="B50" s="69" t="s">
        <v>30</v>
      </c>
      <c r="C50" s="70">
        <v>-1647</v>
      </c>
      <c r="D50" s="70"/>
    </row>
    <row r="51" spans="1:9" ht="12" customHeight="1" x14ac:dyDescent="0.2">
      <c r="B51" s="95" t="s">
        <v>22</v>
      </c>
      <c r="C51" s="93">
        <v>-657</v>
      </c>
      <c r="D51" s="70"/>
      <c r="E51" s="17"/>
      <c r="F51" s="17"/>
    </row>
    <row r="52" spans="1:9" ht="12" customHeight="1" x14ac:dyDescent="0.2">
      <c r="B52" s="191" t="s">
        <v>125</v>
      </c>
      <c r="C52" s="93">
        <v>-264</v>
      </c>
      <c r="D52" s="73"/>
      <c r="E52" s="17"/>
      <c r="F52" s="17"/>
    </row>
    <row r="53" spans="1:9" ht="12" customHeight="1" x14ac:dyDescent="0.2">
      <c r="B53" s="69" t="s">
        <v>15</v>
      </c>
      <c r="C53" s="93">
        <v>282</v>
      </c>
      <c r="D53" s="73"/>
      <c r="E53" s="15"/>
      <c r="F53" s="15"/>
    </row>
    <row r="54" spans="1:9" ht="12" customHeight="1" x14ac:dyDescent="0.2">
      <c r="B54" s="88" t="s">
        <v>25</v>
      </c>
      <c r="C54" s="71">
        <v>316</v>
      </c>
      <c r="D54" s="70"/>
    </row>
    <row r="55" spans="1:9" ht="12" customHeight="1" x14ac:dyDescent="0.2">
      <c r="B55" s="69" t="s">
        <v>27</v>
      </c>
      <c r="C55" s="93">
        <v>341</v>
      </c>
      <c r="D55" s="73"/>
    </row>
    <row r="56" spans="1:9" ht="12" customHeight="1" x14ac:dyDescent="0.2">
      <c r="B56" s="84" t="s">
        <v>18</v>
      </c>
      <c r="C56" s="94">
        <v>417</v>
      </c>
      <c r="D56" s="70"/>
    </row>
    <row r="57" spans="1:9" ht="12" customHeight="1" x14ac:dyDescent="0.25">
      <c r="B57" s="96" t="s">
        <v>20</v>
      </c>
      <c r="C57" s="71">
        <v>705</v>
      </c>
      <c r="D57" s="73"/>
      <c r="E57" s="19"/>
      <c r="F57" s="19"/>
    </row>
    <row r="58" spans="1:9" ht="12" customHeight="1" x14ac:dyDescent="0.2">
      <c r="B58" s="96" t="s">
        <v>29</v>
      </c>
      <c r="C58" s="71">
        <v>1658</v>
      </c>
      <c r="D58" s="70"/>
    </row>
    <row r="59" spans="1:9" ht="12" customHeight="1" x14ac:dyDescent="0.2">
      <c r="B59" s="69" t="s">
        <v>26</v>
      </c>
      <c r="C59" s="93">
        <v>1687</v>
      </c>
      <c r="D59" s="73"/>
      <c r="E59" s="19"/>
      <c r="F59" s="19"/>
    </row>
    <row r="60" spans="1:9" ht="12" customHeight="1" x14ac:dyDescent="0.2">
      <c r="B60" s="189" t="s">
        <v>24</v>
      </c>
      <c r="C60" s="71">
        <v>2601</v>
      </c>
      <c r="D60" s="85"/>
    </row>
    <row r="61" spans="1:9" ht="12" customHeight="1" x14ac:dyDescent="0.25">
      <c r="B61" s="71" t="s">
        <v>4</v>
      </c>
      <c r="C61" s="71" t="s">
        <v>5</v>
      </c>
      <c r="D61" s="73"/>
    </row>
    <row r="62" spans="1:9" ht="12" customHeight="1" x14ac:dyDescent="0.2">
      <c r="A62" s="19"/>
      <c r="B62" s="69" t="s">
        <v>14</v>
      </c>
      <c r="C62" s="93" t="s">
        <v>5</v>
      </c>
      <c r="D62" s="70"/>
      <c r="G62" s="19"/>
      <c r="H62" s="19"/>
      <c r="I62" s="19"/>
    </row>
    <row r="63" spans="1:9" ht="12" customHeight="1" x14ac:dyDescent="0.2">
      <c r="A63" s="19"/>
      <c r="B63" s="84" t="s">
        <v>16</v>
      </c>
      <c r="C63" s="94" t="s">
        <v>5</v>
      </c>
      <c r="D63" s="73"/>
      <c r="E63" s="15"/>
      <c r="F63" s="15"/>
      <c r="G63" s="19"/>
      <c r="H63" s="19"/>
      <c r="I63" s="19"/>
    </row>
    <row r="64" spans="1:9" ht="12" customHeight="1" x14ac:dyDescent="0.2">
      <c r="A64" s="16"/>
      <c r="B64" s="69" t="s">
        <v>6</v>
      </c>
      <c r="C64" s="93" t="s">
        <v>5</v>
      </c>
      <c r="D64" s="70"/>
      <c r="G64" s="17"/>
      <c r="H64" s="17"/>
      <c r="I64" s="17"/>
    </row>
    <row r="65" spans="1:9" ht="12" customHeight="1" x14ac:dyDescent="0.2">
      <c r="A65" s="16"/>
      <c r="B65" s="69" t="s">
        <v>17</v>
      </c>
      <c r="C65" s="93" t="s">
        <v>5</v>
      </c>
      <c r="D65" s="70"/>
      <c r="E65" s="19"/>
      <c r="F65" s="19"/>
      <c r="G65" s="17"/>
      <c r="H65" s="17"/>
      <c r="I65" s="17"/>
    </row>
    <row r="66" spans="1:9" ht="12" customHeight="1" x14ac:dyDescent="0.2">
      <c r="A66" s="16"/>
      <c r="B66" s="96" t="s">
        <v>36</v>
      </c>
      <c r="C66" s="71" t="s">
        <v>5</v>
      </c>
      <c r="D66" s="70"/>
      <c r="E66" s="18"/>
      <c r="F66" s="18"/>
      <c r="G66" s="18"/>
      <c r="H66" s="18"/>
      <c r="I66" s="18"/>
    </row>
    <row r="67" spans="1:9" ht="12" customHeight="1" x14ac:dyDescent="0.2">
      <c r="A67" s="16"/>
      <c r="B67" s="95" t="s">
        <v>32</v>
      </c>
      <c r="C67" s="93" t="s">
        <v>5</v>
      </c>
      <c r="D67" s="73"/>
      <c r="E67" s="17"/>
      <c r="F67" s="17"/>
      <c r="G67" s="17"/>
      <c r="H67" s="17"/>
      <c r="I67" s="17"/>
    </row>
    <row r="68" spans="1:9" s="19" customFormat="1" ht="12" customHeight="1" x14ac:dyDescent="0.2">
      <c r="B68" s="69" t="s">
        <v>57</v>
      </c>
      <c r="C68" s="93" t="s">
        <v>5</v>
      </c>
      <c r="D68" s="70"/>
      <c r="E68" s="2"/>
      <c r="F68" s="2"/>
    </row>
    <row r="69" spans="1:9" s="19" customFormat="1" ht="12" customHeight="1" x14ac:dyDescent="0.2">
      <c r="B69" s="95" t="s">
        <v>23</v>
      </c>
      <c r="C69" s="93" t="s">
        <v>5</v>
      </c>
      <c r="D69" s="85"/>
      <c r="E69" s="2"/>
      <c r="F69" s="2"/>
    </row>
    <row r="70" spans="1:9" s="19" customFormat="1" ht="12" customHeight="1" x14ac:dyDescent="0.2">
      <c r="B70" s="69" t="s">
        <v>28</v>
      </c>
      <c r="C70" s="195" t="s">
        <v>5</v>
      </c>
      <c r="E70" s="17"/>
      <c r="F70" s="17"/>
    </row>
  </sheetData>
  <sortState xmlns:xlrd2="http://schemas.microsoft.com/office/spreadsheetml/2017/richdata2" ref="B49:C70">
    <sortCondition ref="C49:C70"/>
  </sortState>
  <mergeCells count="5">
    <mergeCell ref="B2:F2"/>
    <mergeCell ref="B33:F33"/>
    <mergeCell ref="B34:F34"/>
    <mergeCell ref="B35:C35"/>
    <mergeCell ref="B36:D36"/>
  </mergeCells>
  <hyperlinks>
    <hyperlink ref="C1" location="Índice!A1" display="[índice Ç]" xr:uid="{00000000-0004-0000-1C00-000000000000}"/>
    <hyperlink ref="B36" r:id="rId1" display="http://www.observatorioemigracao.pt/np4/8218" xr:uid="{390A00D9-4516-4A9B-8475-8AA94A7AFFAB}"/>
    <hyperlink ref="B36:C36" r:id="rId2" display="ttp://www.observatorioemigracao.pt/np4/8218" xr:uid="{C11040CC-D4D6-4B04-A3B0-2FD861914E6A}"/>
    <hyperlink ref="B36:D36" r:id="rId3" display="http://www.observatorioemigracao.pt/np4/9387" xr:uid="{E4C8D781-7918-4FB7-94EE-78A4AEB14590}"/>
  </hyperlinks>
  <pageMargins left="0.23622047244094491" right="0.23622047244094491" top="0.74803149606299213" bottom="0.74803149606299213" header="0.31496062992125984" footer="0.31496062992125984"/>
  <pageSetup paperSize="9" orientation="portrait" horizontalDpi="4294967293" verticalDpi="1200" r:id="rId4"/>
  <headerFooter>
    <oddFooter>&amp;C&amp;"Arial,Negrito"&amp;8&amp;P/&amp;N</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1"/>
  <sheetViews>
    <sheetView showGridLines="0" workbookViewId="0">
      <selection activeCell="C19" sqref="C19"/>
    </sheetView>
  </sheetViews>
  <sheetFormatPr defaultColWidth="8.7109375" defaultRowHeight="12" customHeight="1" x14ac:dyDescent="0.25"/>
  <cols>
    <col min="1" max="1" width="12.7109375" style="82" customWidth="1"/>
    <col min="2" max="5" width="18.7109375" style="1" customWidth="1"/>
    <col min="6" max="6" width="18.7109375" customWidth="1"/>
    <col min="7" max="9" width="8.7109375" style="1"/>
    <col min="10" max="11" width="8.7109375" style="1" customWidth="1"/>
    <col min="12" max="16384" width="8.7109375" style="1"/>
  </cols>
  <sheetData>
    <row r="1" spans="1:15" ht="30" customHeight="1" x14ac:dyDescent="0.25">
      <c r="A1" s="24" t="s">
        <v>0</v>
      </c>
      <c r="B1" s="48"/>
      <c r="C1" s="35" t="s">
        <v>75</v>
      </c>
      <c r="D1" s="7"/>
      <c r="F1" s="35"/>
    </row>
    <row r="2" spans="1:15" ht="30" customHeight="1" thickBot="1" x14ac:dyDescent="0.3">
      <c r="B2" s="225" t="s">
        <v>108</v>
      </c>
      <c r="C2" s="226"/>
      <c r="D2" s="226"/>
      <c r="E2" s="226"/>
      <c r="F2" s="227"/>
    </row>
    <row r="3" spans="1:15" ht="30" customHeight="1" x14ac:dyDescent="0.25">
      <c r="B3" s="232" t="s">
        <v>9</v>
      </c>
      <c r="C3" s="234" t="s">
        <v>10</v>
      </c>
      <c r="D3" s="229" t="s">
        <v>11</v>
      </c>
      <c r="E3" s="230"/>
      <c r="F3" s="231"/>
    </row>
    <row r="4" spans="1:15" ht="45" customHeight="1" x14ac:dyDescent="0.25">
      <c r="B4" s="233"/>
      <c r="C4" s="235"/>
      <c r="D4" s="37" t="s">
        <v>2</v>
      </c>
      <c r="E4" s="45" t="s">
        <v>42</v>
      </c>
      <c r="F4" s="45" t="s">
        <v>54</v>
      </c>
    </row>
    <row r="5" spans="1:15" ht="15" customHeight="1" x14ac:dyDescent="0.25">
      <c r="B5" s="103" t="s">
        <v>20</v>
      </c>
      <c r="C5" s="115">
        <v>2112920</v>
      </c>
      <c r="D5" s="104">
        <v>5935</v>
      </c>
      <c r="E5" s="116">
        <f>D5/C5*100</f>
        <v>0.28089089979743675</v>
      </c>
      <c r="F5" s="117" t="s">
        <v>5</v>
      </c>
    </row>
    <row r="6" spans="1:15" ht="15" customHeight="1" x14ac:dyDescent="0.25">
      <c r="B6" s="106" t="s">
        <v>4</v>
      </c>
      <c r="C6" s="118" t="s">
        <v>5</v>
      </c>
      <c r="D6" s="107">
        <v>381</v>
      </c>
      <c r="E6" s="120" t="s">
        <v>5</v>
      </c>
      <c r="F6" s="119" t="s">
        <v>5</v>
      </c>
    </row>
    <row r="7" spans="1:15" ht="15" customHeight="1" x14ac:dyDescent="0.25">
      <c r="B7" s="106" t="s">
        <v>14</v>
      </c>
      <c r="C7" s="118">
        <v>78826</v>
      </c>
      <c r="D7" s="107">
        <v>59</v>
      </c>
      <c r="E7" s="120">
        <f>D7/C7*100</f>
        <v>7.484840027402126E-2</v>
      </c>
      <c r="F7" s="121" t="s">
        <v>5</v>
      </c>
    </row>
    <row r="8" spans="1:15" ht="15" customHeight="1" x14ac:dyDescent="0.25">
      <c r="B8" s="106" t="s">
        <v>15</v>
      </c>
      <c r="C8" s="118">
        <v>246265</v>
      </c>
      <c r="D8" s="107">
        <v>797</v>
      </c>
      <c r="E8" s="120">
        <f>D8/C8*100</f>
        <v>0.32363510852130833</v>
      </c>
      <c r="F8" s="121" t="s">
        <v>5</v>
      </c>
    </row>
    <row r="9" spans="1:15" ht="15" customHeight="1" x14ac:dyDescent="0.25">
      <c r="B9" s="109" t="s">
        <v>29</v>
      </c>
      <c r="C9" s="122">
        <v>122386</v>
      </c>
      <c r="D9" s="110">
        <v>3529</v>
      </c>
      <c r="E9" s="123">
        <f>D9/C9*100</f>
        <v>2.8834997467030545</v>
      </c>
      <c r="F9" s="121" t="s">
        <v>5</v>
      </c>
    </row>
    <row r="10" spans="1:15" ht="15" customHeight="1" x14ac:dyDescent="0.25">
      <c r="B10" s="109" t="s">
        <v>16</v>
      </c>
      <c r="C10" s="122">
        <v>25061</v>
      </c>
      <c r="D10" s="110">
        <v>562</v>
      </c>
      <c r="E10" s="123">
        <f>D10/C10*100</f>
        <v>2.242528231116077</v>
      </c>
      <c r="F10" s="121" t="s">
        <v>74</v>
      </c>
    </row>
    <row r="11" spans="1:15" ht="15" customHeight="1" x14ac:dyDescent="0.25">
      <c r="B11" s="109" t="s">
        <v>6</v>
      </c>
      <c r="C11" s="122" t="s">
        <v>5</v>
      </c>
      <c r="D11" s="110" t="s">
        <v>5</v>
      </c>
      <c r="E11" s="123" t="s">
        <v>5</v>
      </c>
      <c r="F11" s="121" t="s">
        <v>5</v>
      </c>
    </row>
    <row r="12" spans="1:15" ht="15" customHeight="1" x14ac:dyDescent="0.25">
      <c r="B12" s="109" t="s">
        <v>17</v>
      </c>
      <c r="C12" s="122">
        <v>437590</v>
      </c>
      <c r="D12" s="110">
        <v>875</v>
      </c>
      <c r="E12" s="123">
        <f>D12/C12*100</f>
        <v>0.19995886560478987</v>
      </c>
      <c r="F12" s="121" t="s">
        <v>5</v>
      </c>
    </row>
    <row r="13" spans="1:15" ht="15" customHeight="1" x14ac:dyDescent="0.25">
      <c r="B13" s="109" t="s">
        <v>18</v>
      </c>
      <c r="C13" s="122">
        <v>117907</v>
      </c>
      <c r="D13" s="110">
        <v>1812</v>
      </c>
      <c r="E13" s="123">
        <f t="shared" ref="E13:E21" si="0">D13/C13*100</f>
        <v>1.5368044306105659</v>
      </c>
      <c r="F13" s="121" t="s">
        <v>5</v>
      </c>
    </row>
    <row r="14" spans="1:15" ht="15" customHeight="1" x14ac:dyDescent="0.25">
      <c r="B14" s="109" t="s">
        <v>26</v>
      </c>
      <c r="C14" s="122">
        <v>1258894</v>
      </c>
      <c r="D14" s="110">
        <v>11001</v>
      </c>
      <c r="E14" s="123">
        <f t="shared" si="0"/>
        <v>0.87386229499862578</v>
      </c>
      <c r="F14" s="121" t="s">
        <v>5</v>
      </c>
    </row>
    <row r="15" spans="1:15" ht="15" customHeight="1" x14ac:dyDescent="0.25">
      <c r="B15" s="109" t="s">
        <v>36</v>
      </c>
      <c r="C15" s="122">
        <v>1018349</v>
      </c>
      <c r="D15" s="110">
        <v>746</v>
      </c>
      <c r="E15" s="123">
        <f t="shared" si="0"/>
        <v>7.3255828797396561E-2</v>
      </c>
      <c r="F15" s="119" t="s">
        <v>5</v>
      </c>
    </row>
    <row r="16" spans="1:15" ht="15" customHeight="1" x14ac:dyDescent="0.25">
      <c r="B16" s="109" t="s">
        <v>19</v>
      </c>
      <c r="C16" s="122">
        <v>431017</v>
      </c>
      <c r="D16" s="110">
        <v>10216</v>
      </c>
      <c r="E16" s="123">
        <f t="shared" si="0"/>
        <v>2.3702081356419815</v>
      </c>
      <c r="F16" s="121" t="s">
        <v>5</v>
      </c>
      <c r="G16" s="81"/>
      <c r="H16" s="81"/>
      <c r="I16" s="81"/>
      <c r="J16" s="81"/>
      <c r="K16" s="81"/>
      <c r="L16" s="81"/>
      <c r="M16" s="81"/>
      <c r="N16" s="81"/>
      <c r="O16" s="81"/>
    </row>
    <row r="17" spans="1:15" ht="15" customHeight="1" x14ac:dyDescent="0.25">
      <c r="B17" s="109" t="s">
        <v>24</v>
      </c>
      <c r="C17" s="122">
        <v>378122</v>
      </c>
      <c r="D17" s="110">
        <v>4533</v>
      </c>
      <c r="E17" s="123">
        <f t="shared" si="0"/>
        <v>1.1988194286500125</v>
      </c>
      <c r="F17" s="121" t="s">
        <v>5</v>
      </c>
    </row>
    <row r="18" spans="1:15" ht="15" customHeight="1" x14ac:dyDescent="0.25">
      <c r="B18" s="109" t="s">
        <v>32</v>
      </c>
      <c r="C18" s="122">
        <v>76888</v>
      </c>
      <c r="D18" s="110">
        <v>426</v>
      </c>
      <c r="E18" s="123">
        <f t="shared" si="0"/>
        <v>0.55405264800749143</v>
      </c>
      <c r="F18" s="121" t="s">
        <v>5</v>
      </c>
    </row>
    <row r="19" spans="1:15" ht="15" customHeight="1" x14ac:dyDescent="0.25">
      <c r="B19" s="109" t="s">
        <v>21</v>
      </c>
      <c r="C19" s="122">
        <v>410985</v>
      </c>
      <c r="D19" s="110">
        <v>670</v>
      </c>
      <c r="E19" s="123">
        <f t="shared" si="0"/>
        <v>0.16302298137401611</v>
      </c>
      <c r="F19" s="121" t="s">
        <v>5</v>
      </c>
    </row>
    <row r="20" spans="1:15" ht="15" customHeight="1" x14ac:dyDescent="0.25">
      <c r="B20" s="109" t="s">
        <v>22</v>
      </c>
      <c r="C20" s="122">
        <v>31433</v>
      </c>
      <c r="D20" s="110">
        <v>3633</v>
      </c>
      <c r="E20" s="123">
        <f t="shared" si="0"/>
        <v>11.55791683899087</v>
      </c>
      <c r="F20" s="121" t="s">
        <v>41</v>
      </c>
    </row>
    <row r="21" spans="1:15" ht="15" customHeight="1" x14ac:dyDescent="0.25">
      <c r="B21" s="109" t="s">
        <v>57</v>
      </c>
      <c r="C21" s="122">
        <v>557</v>
      </c>
      <c r="D21" s="110">
        <v>20</v>
      </c>
      <c r="E21" s="123">
        <f t="shared" si="0"/>
        <v>3.5906642728904847</v>
      </c>
      <c r="F21" s="121" t="s">
        <v>56</v>
      </c>
    </row>
    <row r="22" spans="1:15" ht="15" customHeight="1" x14ac:dyDescent="0.25">
      <c r="B22" s="109" t="s">
        <v>23</v>
      </c>
      <c r="C22" s="122" t="s">
        <v>5</v>
      </c>
      <c r="D22" s="110">
        <v>1439</v>
      </c>
      <c r="E22" s="123" t="s">
        <v>5</v>
      </c>
      <c r="F22" s="121" t="s">
        <v>5</v>
      </c>
    </row>
    <row r="23" spans="1:15" ht="15" customHeight="1" x14ac:dyDescent="0.25">
      <c r="B23" s="109" t="s">
        <v>25</v>
      </c>
      <c r="C23" s="122">
        <v>83282</v>
      </c>
      <c r="D23" s="110">
        <v>784</v>
      </c>
      <c r="E23" s="123">
        <f>D23/C23*100</f>
        <v>0.94137989001224753</v>
      </c>
      <c r="F23" s="121" t="s">
        <v>5</v>
      </c>
    </row>
    <row r="24" spans="1:15" ht="15" customHeight="1" x14ac:dyDescent="0.25">
      <c r="B24" s="109" t="s">
        <v>28</v>
      </c>
      <c r="C24" s="122">
        <v>1055283</v>
      </c>
      <c r="D24" s="110">
        <v>7941</v>
      </c>
      <c r="E24" s="123" t="s">
        <v>5</v>
      </c>
      <c r="F24" s="121" t="s">
        <v>5</v>
      </c>
    </row>
    <row r="25" spans="1:15" ht="15" customHeight="1" x14ac:dyDescent="0.25">
      <c r="B25" s="109" t="s">
        <v>27</v>
      </c>
      <c r="C25" s="122">
        <v>102436</v>
      </c>
      <c r="D25" s="110">
        <v>547</v>
      </c>
      <c r="E25" s="123">
        <f>D25/C25*100</f>
        <v>0.53399195595298521</v>
      </c>
      <c r="F25" s="121" t="s">
        <v>5</v>
      </c>
    </row>
    <row r="26" spans="1:15" ht="15" customHeight="1" x14ac:dyDescent="0.25">
      <c r="B26" s="109" t="s">
        <v>30</v>
      </c>
      <c r="C26" s="122">
        <v>169055</v>
      </c>
      <c r="D26" s="110">
        <v>9948</v>
      </c>
      <c r="E26" s="123">
        <f>D26/C26*100</f>
        <v>5.8844754665641359</v>
      </c>
      <c r="F26" s="121" t="s">
        <v>59</v>
      </c>
    </row>
    <row r="27" spans="1:15" ht="15" customHeight="1" thickBot="1" x14ac:dyDescent="0.3">
      <c r="B27" s="112" t="s">
        <v>3</v>
      </c>
      <c r="C27" s="124">
        <v>287499</v>
      </c>
      <c r="D27" s="113">
        <v>532</v>
      </c>
      <c r="E27" s="125">
        <f>D27/C27*100</f>
        <v>0.18504412189259789</v>
      </c>
      <c r="F27" s="126" t="s">
        <v>5</v>
      </c>
    </row>
    <row r="28" spans="1:15" ht="15" customHeight="1" x14ac:dyDescent="0.25">
      <c r="B28" s="3"/>
      <c r="C28" s="4"/>
      <c r="D28" s="4"/>
      <c r="E28" s="4"/>
    </row>
    <row r="29" spans="1:15" ht="15" customHeight="1" x14ac:dyDescent="0.25">
      <c r="A29" s="83" t="s">
        <v>7</v>
      </c>
      <c r="B29" s="220" t="s">
        <v>162</v>
      </c>
      <c r="C29" s="213"/>
      <c r="D29" s="213"/>
      <c r="E29" s="213"/>
      <c r="F29" s="213"/>
      <c r="G29" s="3"/>
      <c r="H29" s="3"/>
      <c r="I29" s="4"/>
      <c r="J29" s="4"/>
      <c r="K29" s="4"/>
      <c r="L29"/>
      <c r="M29"/>
      <c r="N29"/>
      <c r="O29"/>
    </row>
    <row r="30" spans="1:15" ht="105" customHeight="1" x14ac:dyDescent="0.25">
      <c r="A30" s="83" t="s">
        <v>8</v>
      </c>
      <c r="B30" s="228" t="s">
        <v>60</v>
      </c>
      <c r="C30" s="213"/>
      <c r="D30" s="213"/>
      <c r="E30" s="213"/>
      <c r="F30" s="223"/>
    </row>
    <row r="31" spans="1:15" s="87" customFormat="1" ht="15" customHeight="1" x14ac:dyDescent="0.25">
      <c r="A31" s="4" t="s">
        <v>31</v>
      </c>
      <c r="B31" s="204" t="s">
        <v>159</v>
      </c>
      <c r="C31" s="205"/>
    </row>
    <row r="32" spans="1:15" s="87" customFormat="1" ht="15" customHeight="1" x14ac:dyDescent="0.25">
      <c r="A32" s="99" t="s">
        <v>1</v>
      </c>
      <c r="B32" s="206" t="s">
        <v>105</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B6:F27">
    <sortCondition ref="B5"/>
  </sortState>
  <mergeCells count="8">
    <mergeCell ref="B32:D32"/>
    <mergeCell ref="B31:C31"/>
    <mergeCell ref="B2:F2"/>
    <mergeCell ref="B29:F29"/>
    <mergeCell ref="B30:F30"/>
    <mergeCell ref="D3:F3"/>
    <mergeCell ref="B3:B4"/>
    <mergeCell ref="C3:C4"/>
  </mergeCells>
  <hyperlinks>
    <hyperlink ref="C1" location="Índice!A1" display="[índice Ç]" xr:uid="{00000000-0004-0000-0200-000000000000}"/>
    <hyperlink ref="B32" r:id="rId1" display="http://www.observatorioemigracao.pt/np4/8218" xr:uid="{B9F4CC2C-361E-49FC-B11E-69BF721771D6}"/>
    <hyperlink ref="B32:C32" r:id="rId2" display="ttp://www.observatorioemigracao.pt/np4/8218" xr:uid="{970B8242-FD5A-4D42-8A78-914876E7721C}"/>
    <hyperlink ref="B32:D32" r:id="rId3" display="http://www.observatorioemigracao.pt/np4/9387" xr:uid="{1F5185CA-C2CC-42BB-8A15-074D1F9C7217}"/>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73"/>
  <sheetViews>
    <sheetView showGridLines="0" workbookViewId="0">
      <selection activeCell="C1" sqref="C1"/>
    </sheetView>
  </sheetViews>
  <sheetFormatPr defaultColWidth="8.7109375" defaultRowHeight="12" customHeight="1" x14ac:dyDescent="0.25"/>
  <cols>
    <col min="1" max="1" width="12.7109375" style="2" customWidth="1"/>
    <col min="2" max="6" width="18.7109375" style="2" customWidth="1"/>
    <col min="7" max="16384" width="8.7109375" style="2"/>
  </cols>
  <sheetData>
    <row r="1" spans="1:16" s="1" customFormat="1" ht="30" customHeight="1" x14ac:dyDescent="0.25">
      <c r="A1" s="24" t="s">
        <v>0</v>
      </c>
      <c r="B1" s="48"/>
      <c r="C1" s="35" t="s">
        <v>75</v>
      </c>
      <c r="D1" s="2"/>
      <c r="E1" s="2"/>
      <c r="F1" s="79"/>
    </row>
    <row r="2" spans="1:16" s="13" customFormat="1" ht="45" customHeight="1" x14ac:dyDescent="0.25">
      <c r="A2" s="11"/>
      <c r="B2" s="225" t="s">
        <v>157</v>
      </c>
      <c r="C2" s="257"/>
      <c r="D2" s="257"/>
      <c r="E2" s="257"/>
      <c r="F2" s="257"/>
      <c r="G2" s="5"/>
      <c r="H2" s="5"/>
      <c r="I2" s="5"/>
      <c r="J2" s="14"/>
      <c r="K2" s="14"/>
      <c r="L2" s="12"/>
      <c r="M2" s="12"/>
      <c r="N2" s="12"/>
      <c r="O2" s="5"/>
      <c r="P2" s="5"/>
    </row>
    <row r="3" spans="1:16" ht="15" customHeight="1" x14ac:dyDescent="0.25"/>
    <row r="4" spans="1:16" ht="15" customHeight="1" x14ac:dyDescent="0.25"/>
    <row r="5" spans="1:16" ht="15" customHeight="1" x14ac:dyDescent="0.25"/>
    <row r="6" spans="1:16" ht="15" customHeight="1" x14ac:dyDescent="0.25"/>
    <row r="7" spans="1:16" ht="15" customHeight="1" x14ac:dyDescent="0.25"/>
    <row r="8" spans="1:16" ht="15" customHeight="1" x14ac:dyDescent="0.25"/>
    <row r="9" spans="1:16"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8" s="1" customFormat="1" ht="15" customHeight="1" x14ac:dyDescent="0.25">
      <c r="A33" s="26" t="s">
        <v>7</v>
      </c>
      <c r="B33" s="220" t="s">
        <v>103</v>
      </c>
      <c r="C33" s="213"/>
      <c r="D33" s="213"/>
      <c r="E33" s="213"/>
      <c r="F33" s="213"/>
      <c r="G33" s="213"/>
      <c r="H33" s="213"/>
    </row>
    <row r="34" spans="1:8" s="1" customFormat="1" ht="30" customHeight="1" x14ac:dyDescent="0.25">
      <c r="A34" s="26" t="s">
        <v>8</v>
      </c>
      <c r="B34" s="259" t="s">
        <v>52</v>
      </c>
      <c r="C34" s="223"/>
      <c r="D34" s="223"/>
      <c r="E34" s="223"/>
      <c r="F34" s="223"/>
    </row>
    <row r="35" spans="1:8" s="87" customFormat="1" ht="15" customHeight="1" x14ac:dyDescent="0.25">
      <c r="A35" s="4" t="s">
        <v>31</v>
      </c>
      <c r="B35" s="204" t="s">
        <v>159</v>
      </c>
      <c r="C35" s="205"/>
    </row>
    <row r="36" spans="1:8" s="87" customFormat="1" ht="15" customHeight="1" x14ac:dyDescent="0.25">
      <c r="A36" s="99" t="s">
        <v>1</v>
      </c>
      <c r="B36" s="206" t="s">
        <v>105</v>
      </c>
      <c r="C36" s="206"/>
      <c r="D36" s="206"/>
      <c r="E36" s="188"/>
      <c r="F36" s="188"/>
      <c r="G36" s="188"/>
      <c r="H36" s="100"/>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49" spans="1:7" ht="15" customHeight="1" x14ac:dyDescent="0.25"/>
    <row r="50" spans="1:7" ht="15" customHeight="1" x14ac:dyDescent="0.25">
      <c r="B50" s="68" t="s">
        <v>25</v>
      </c>
      <c r="C50" s="67">
        <v>2032</v>
      </c>
    </row>
    <row r="51" spans="1:7" ht="15" customHeight="1" x14ac:dyDescent="0.25">
      <c r="B51" s="68" t="s">
        <v>18</v>
      </c>
      <c r="C51" s="67">
        <v>3943</v>
      </c>
    </row>
    <row r="52" spans="1:7" ht="15" customHeight="1" x14ac:dyDescent="0.25">
      <c r="B52" s="72" t="s">
        <v>27</v>
      </c>
      <c r="C52" s="67">
        <v>4953</v>
      </c>
    </row>
    <row r="53" spans="1:7" ht="15" customHeight="1" x14ac:dyDescent="0.25">
      <c r="B53" s="67" t="s">
        <v>15</v>
      </c>
      <c r="C53" s="67">
        <v>5670</v>
      </c>
    </row>
    <row r="54" spans="1:7" ht="15" customHeight="1" x14ac:dyDescent="0.25">
      <c r="B54" s="68" t="s">
        <v>21</v>
      </c>
      <c r="C54" s="67">
        <v>6299</v>
      </c>
    </row>
    <row r="55" spans="1:7" ht="15" customHeight="1" x14ac:dyDescent="0.25">
      <c r="B55" s="68" t="s">
        <v>32</v>
      </c>
      <c r="C55" s="67">
        <v>10516</v>
      </c>
    </row>
    <row r="56" spans="1:7" ht="15" customHeight="1" x14ac:dyDescent="0.25">
      <c r="B56" s="68" t="s">
        <v>6</v>
      </c>
      <c r="C56" s="67">
        <v>19076</v>
      </c>
    </row>
    <row r="57" spans="1:7" ht="15" customHeight="1" x14ac:dyDescent="0.25">
      <c r="B57" s="68" t="s">
        <v>24</v>
      </c>
      <c r="C57" s="67">
        <v>35779</v>
      </c>
    </row>
    <row r="58" spans="1:7" ht="15" customHeight="1" x14ac:dyDescent="0.25">
      <c r="B58" s="77" t="s">
        <v>14</v>
      </c>
      <c r="C58" s="67">
        <v>39780</v>
      </c>
    </row>
    <row r="59" spans="1:7" ht="15" customHeight="1" x14ac:dyDescent="0.25">
      <c r="B59" s="67" t="s">
        <v>23</v>
      </c>
      <c r="C59" s="67">
        <v>41344</v>
      </c>
    </row>
    <row r="60" spans="1:7" ht="15" customHeight="1" x14ac:dyDescent="0.25">
      <c r="B60" s="68" t="s">
        <v>29</v>
      </c>
      <c r="C60" s="67">
        <v>74807</v>
      </c>
    </row>
    <row r="61" spans="1:7" ht="15" customHeight="1" x14ac:dyDescent="0.25">
      <c r="B61" s="68" t="s">
        <v>4</v>
      </c>
      <c r="C61" s="67">
        <v>111718</v>
      </c>
    </row>
    <row r="62" spans="1:7" ht="15" customHeight="1" x14ac:dyDescent="0.25">
      <c r="A62" s="19"/>
      <c r="B62" s="68" t="s">
        <v>26</v>
      </c>
      <c r="C62" s="67">
        <v>121617</v>
      </c>
      <c r="D62" s="19"/>
      <c r="E62" s="19"/>
      <c r="F62" s="19"/>
      <c r="G62" s="19"/>
    </row>
    <row r="63" spans="1:7" ht="15" customHeight="1" x14ac:dyDescent="0.25">
      <c r="A63" s="19"/>
      <c r="B63" s="68" t="s">
        <v>57</v>
      </c>
      <c r="C63" s="67">
        <v>122157</v>
      </c>
      <c r="D63" s="19"/>
      <c r="E63" s="19"/>
      <c r="F63" s="19"/>
      <c r="G63" s="19"/>
    </row>
    <row r="64" spans="1:7" ht="15" customHeight="1" x14ac:dyDescent="0.25">
      <c r="A64" s="16"/>
      <c r="B64" s="68" t="s">
        <v>22</v>
      </c>
      <c r="C64" s="67">
        <v>136918</v>
      </c>
      <c r="D64" s="17"/>
      <c r="E64" s="17"/>
      <c r="F64" s="17"/>
      <c r="G64" s="17"/>
    </row>
    <row r="65" spans="1:8" ht="15" customHeight="1" x14ac:dyDescent="0.25">
      <c r="A65" s="16"/>
      <c r="B65" s="67" t="s">
        <v>17</v>
      </c>
      <c r="C65" s="67">
        <v>166651</v>
      </c>
      <c r="D65" s="17"/>
      <c r="E65" s="17"/>
      <c r="F65" s="17"/>
      <c r="G65" s="17"/>
    </row>
    <row r="66" spans="1:8" ht="15" customHeight="1" x14ac:dyDescent="0.25">
      <c r="A66" s="16"/>
      <c r="B66" s="67" t="s">
        <v>3</v>
      </c>
      <c r="C66" s="67">
        <v>181785</v>
      </c>
      <c r="D66" s="18"/>
      <c r="E66" s="18"/>
      <c r="F66" s="18"/>
      <c r="G66" s="18"/>
    </row>
    <row r="67" spans="1:8" s="19" customFormat="1" ht="15" customHeight="1" x14ac:dyDescent="0.25">
      <c r="A67" s="16"/>
      <c r="B67" s="68" t="s">
        <v>20</v>
      </c>
      <c r="C67" s="67">
        <v>229033</v>
      </c>
      <c r="D67" s="17"/>
      <c r="E67" s="17"/>
      <c r="F67" s="17"/>
      <c r="G67" s="17"/>
      <c r="H67" s="2"/>
    </row>
    <row r="68" spans="1:8" s="19" customFormat="1" ht="15" customHeight="1" x14ac:dyDescent="0.25">
      <c r="B68" s="68" t="s">
        <v>36</v>
      </c>
      <c r="C68" s="67">
        <v>238824</v>
      </c>
      <c r="D68" s="15"/>
    </row>
    <row r="69" spans="1:8" s="19" customFormat="1" ht="15" customHeight="1" x14ac:dyDescent="0.25">
      <c r="B69" s="67" t="s">
        <v>28</v>
      </c>
      <c r="C69" s="67">
        <v>370603</v>
      </c>
      <c r="D69" s="15"/>
    </row>
    <row r="70" spans="1:8" s="19" customFormat="1" ht="15" customHeight="1" x14ac:dyDescent="0.25">
      <c r="B70" s="68" t="s">
        <v>30</v>
      </c>
      <c r="C70" s="67">
        <v>452806</v>
      </c>
      <c r="D70" s="15"/>
    </row>
    <row r="71" spans="1:8" ht="15" customHeight="1" x14ac:dyDescent="0.25">
      <c r="A71" s="19"/>
      <c r="B71" s="68" t="s">
        <v>16</v>
      </c>
      <c r="C71" s="67">
        <v>661721</v>
      </c>
      <c r="D71" s="19"/>
      <c r="E71" s="19"/>
      <c r="F71" s="19"/>
      <c r="G71" s="19"/>
      <c r="H71" s="19"/>
    </row>
    <row r="72" spans="1:8" ht="15" customHeight="1" x14ac:dyDescent="0.25">
      <c r="B72" s="68" t="s">
        <v>19</v>
      </c>
      <c r="C72" s="67">
        <v>1368914</v>
      </c>
    </row>
    <row r="73" spans="1:8" ht="15" customHeight="1" x14ac:dyDescent="0.25"/>
  </sheetData>
  <sortState xmlns:xlrd2="http://schemas.microsoft.com/office/spreadsheetml/2017/richdata2" ref="B50:C72">
    <sortCondition ref="C50:C72"/>
  </sortState>
  <mergeCells count="5">
    <mergeCell ref="B2:F2"/>
    <mergeCell ref="B34:F34"/>
    <mergeCell ref="B33:H33"/>
    <mergeCell ref="B35:C35"/>
    <mergeCell ref="B36:D36"/>
  </mergeCells>
  <hyperlinks>
    <hyperlink ref="C1" location="Índice!A1" display="[índice Ç]" xr:uid="{00000000-0004-0000-1D00-000000000000}"/>
    <hyperlink ref="B36" r:id="rId1" display="http://www.observatorioemigracao.pt/np4/8218" xr:uid="{22A78FAE-4EBA-412B-A91D-D055950DB228}"/>
    <hyperlink ref="B36:C36" r:id="rId2" display="ttp://www.observatorioemigracao.pt/np4/8218" xr:uid="{5C52164B-EF3A-486F-B210-4FB267FC6B2E}"/>
    <hyperlink ref="B36:D36" r:id="rId3" display="http://www.observatorioemigracao.pt/np4/9387" xr:uid="{EEA16734-89C7-41AB-97EF-6C80832FB303}"/>
  </hyperlinks>
  <pageMargins left="0.23622047244094491" right="0.23622047244094491" top="0.74803149606299213" bottom="0.74803149606299213" header="0.31496062992125984" footer="0.31496062992125984"/>
  <pageSetup paperSize="9" orientation="portrait" horizont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showGridLines="0" workbookViewId="0">
      <selection activeCell="H16" sqref="H16"/>
    </sheetView>
  </sheetViews>
  <sheetFormatPr defaultColWidth="8.7109375" defaultRowHeight="12" customHeight="1" x14ac:dyDescent="0.25"/>
  <cols>
    <col min="1" max="1" width="12.7109375" style="82" customWidth="1"/>
    <col min="2" max="5" width="18.7109375" style="1" customWidth="1"/>
    <col min="6" max="6" width="18.7109375" customWidth="1"/>
    <col min="7" max="9" width="18.7109375" style="1" customWidth="1"/>
    <col min="10" max="11" width="8.7109375" style="1" customWidth="1"/>
    <col min="12" max="16384" width="8.7109375" style="1"/>
  </cols>
  <sheetData>
    <row r="1" spans="1:13" ht="30" customHeight="1" x14ac:dyDescent="0.25">
      <c r="A1" s="24" t="s">
        <v>0</v>
      </c>
      <c r="B1" s="48"/>
      <c r="C1" s="35" t="s">
        <v>75</v>
      </c>
      <c r="D1" s="7"/>
      <c r="I1" s="35"/>
    </row>
    <row r="2" spans="1:13" ht="30" customHeight="1" thickBot="1" x14ac:dyDescent="0.3">
      <c r="B2" s="214" t="s">
        <v>109</v>
      </c>
      <c r="C2" s="214"/>
      <c r="D2" s="214"/>
      <c r="E2" s="214"/>
      <c r="F2" s="214"/>
      <c r="G2" s="214"/>
      <c r="H2" s="214"/>
      <c r="I2" s="214"/>
    </row>
    <row r="3" spans="1:13" ht="30" customHeight="1" x14ac:dyDescent="0.25">
      <c r="B3" s="232" t="s">
        <v>9</v>
      </c>
      <c r="C3" s="236" t="s">
        <v>70</v>
      </c>
      <c r="D3" s="237"/>
      <c r="E3" s="238"/>
      <c r="F3" s="236" t="s">
        <v>11</v>
      </c>
      <c r="G3" s="237"/>
      <c r="H3" s="237"/>
      <c r="I3" s="237"/>
    </row>
    <row r="4" spans="1:13" ht="45" customHeight="1" x14ac:dyDescent="0.25">
      <c r="B4" s="233"/>
      <c r="C4" s="91">
        <v>2022</v>
      </c>
      <c r="D4" s="45">
        <v>2021</v>
      </c>
      <c r="E4" s="92" t="s">
        <v>66</v>
      </c>
      <c r="F4" s="98">
        <v>2022</v>
      </c>
      <c r="G4" s="98">
        <v>2021</v>
      </c>
      <c r="H4" s="45" t="s">
        <v>67</v>
      </c>
      <c r="I4" s="45" t="s">
        <v>66</v>
      </c>
    </row>
    <row r="5" spans="1:13" ht="15" customHeight="1" x14ac:dyDescent="0.25">
      <c r="B5" s="103" t="s">
        <v>20</v>
      </c>
      <c r="C5" s="127">
        <v>2112920</v>
      </c>
      <c r="D5" s="105">
        <v>907220</v>
      </c>
      <c r="E5" s="128">
        <f>(C5/D5*100)-100</f>
        <v>132.90050924803248</v>
      </c>
      <c r="F5" s="105">
        <v>5935</v>
      </c>
      <c r="G5" s="105">
        <v>5510</v>
      </c>
      <c r="H5" s="129">
        <f>F5-G5</f>
        <v>425</v>
      </c>
      <c r="I5" s="130">
        <f>(F5/G5*100)-100</f>
        <v>7.7132486388384649</v>
      </c>
    </row>
    <row r="6" spans="1:13" ht="15" customHeight="1" x14ac:dyDescent="0.25">
      <c r="B6" s="106" t="s">
        <v>4</v>
      </c>
      <c r="C6" s="131" t="s">
        <v>5</v>
      </c>
      <c r="D6" s="108" t="s">
        <v>5</v>
      </c>
      <c r="E6" s="132" t="s">
        <v>5</v>
      </c>
      <c r="F6" s="108">
        <v>381</v>
      </c>
      <c r="G6" s="108">
        <v>377</v>
      </c>
      <c r="H6" s="111">
        <f t="shared" ref="H6:H26" si="0">F6-G6</f>
        <v>4</v>
      </c>
      <c r="I6" s="133">
        <f t="shared" ref="I6:I26" si="1">(F6/G6*100)-100</f>
        <v>1.0610079575596814</v>
      </c>
    </row>
    <row r="7" spans="1:13" ht="15" customHeight="1" x14ac:dyDescent="0.25">
      <c r="B7" s="106" t="s">
        <v>14</v>
      </c>
      <c r="C7" s="131">
        <v>78826</v>
      </c>
      <c r="D7" s="108">
        <v>26679</v>
      </c>
      <c r="E7" s="132">
        <f t="shared" ref="E7:E26" si="2">(C7/D7*100)-100</f>
        <v>195.46084935717232</v>
      </c>
      <c r="F7" s="108">
        <v>59</v>
      </c>
      <c r="G7" s="108">
        <v>20</v>
      </c>
      <c r="H7" s="111">
        <f t="shared" si="0"/>
        <v>39</v>
      </c>
      <c r="I7" s="133">
        <f t="shared" si="1"/>
        <v>195</v>
      </c>
    </row>
    <row r="8" spans="1:13" ht="15" customHeight="1" x14ac:dyDescent="0.25">
      <c r="B8" s="106" t="s">
        <v>15</v>
      </c>
      <c r="C8" s="131">
        <v>246265</v>
      </c>
      <c r="D8" s="108">
        <v>139543</v>
      </c>
      <c r="E8" s="132">
        <f t="shared" si="2"/>
        <v>76.479651433608296</v>
      </c>
      <c r="F8" s="108">
        <v>797</v>
      </c>
      <c r="G8" s="108">
        <v>669</v>
      </c>
      <c r="H8" s="111">
        <f t="shared" si="0"/>
        <v>128</v>
      </c>
      <c r="I8" s="133">
        <f t="shared" si="1"/>
        <v>19.133034379671159</v>
      </c>
    </row>
    <row r="9" spans="1:13" ht="15" customHeight="1" x14ac:dyDescent="0.25">
      <c r="B9" s="109" t="s">
        <v>29</v>
      </c>
      <c r="C9" s="134">
        <v>122386</v>
      </c>
      <c r="D9" s="111">
        <v>101553</v>
      </c>
      <c r="E9" s="135">
        <f t="shared" si="2"/>
        <v>20.514411194154775</v>
      </c>
      <c r="F9" s="111">
        <v>3529</v>
      </c>
      <c r="G9" s="111">
        <v>2907</v>
      </c>
      <c r="H9" s="111">
        <f t="shared" si="0"/>
        <v>622</v>
      </c>
      <c r="I9" s="133">
        <f t="shared" si="1"/>
        <v>21.396628826969376</v>
      </c>
    </row>
    <row r="10" spans="1:13" ht="15" customHeight="1" x14ac:dyDescent="0.25">
      <c r="B10" s="109" t="s">
        <v>16</v>
      </c>
      <c r="C10" s="134">
        <v>25061</v>
      </c>
      <c r="D10" s="111">
        <v>22719</v>
      </c>
      <c r="E10" s="135">
        <f t="shared" si="2"/>
        <v>10.308552313041957</v>
      </c>
      <c r="F10" s="111">
        <v>562</v>
      </c>
      <c r="G10" s="111">
        <v>461</v>
      </c>
      <c r="H10" s="111">
        <f t="shared" si="0"/>
        <v>101</v>
      </c>
      <c r="I10" s="133">
        <f t="shared" si="1"/>
        <v>21.908893709327558</v>
      </c>
    </row>
    <row r="11" spans="1:13" ht="15" customHeight="1" x14ac:dyDescent="0.25">
      <c r="B11" s="109" t="s">
        <v>6</v>
      </c>
      <c r="C11" s="134" t="s">
        <v>5</v>
      </c>
      <c r="D11" s="111" t="s">
        <v>5</v>
      </c>
      <c r="E11" s="135" t="s">
        <v>5</v>
      </c>
      <c r="F11" s="111" t="s">
        <v>5</v>
      </c>
      <c r="G11" s="111" t="s">
        <v>5</v>
      </c>
      <c r="H11" s="111" t="s">
        <v>5</v>
      </c>
      <c r="I11" s="133" t="s">
        <v>5</v>
      </c>
    </row>
    <row r="12" spans="1:13" ht="15" customHeight="1" x14ac:dyDescent="0.25">
      <c r="B12" s="109" t="s">
        <v>17</v>
      </c>
      <c r="C12" s="134">
        <v>437590</v>
      </c>
      <c r="D12" s="111">
        <v>406005</v>
      </c>
      <c r="E12" s="135">
        <f t="shared" si="2"/>
        <v>7.7794608440782724</v>
      </c>
      <c r="F12" s="111">
        <v>875</v>
      </c>
      <c r="G12" s="111">
        <v>890</v>
      </c>
      <c r="H12" s="111">
        <f t="shared" si="0"/>
        <v>-15</v>
      </c>
      <c r="I12" s="133">
        <f t="shared" si="1"/>
        <v>-1.68539325842697</v>
      </c>
    </row>
    <row r="13" spans="1:13" ht="15" customHeight="1" x14ac:dyDescent="0.25">
      <c r="B13" s="109" t="s">
        <v>18</v>
      </c>
      <c r="C13" s="134">
        <v>117907</v>
      </c>
      <c r="D13" s="111">
        <v>73274</v>
      </c>
      <c r="E13" s="135">
        <f t="shared" si="2"/>
        <v>60.912465540300786</v>
      </c>
      <c r="F13" s="111">
        <v>1812</v>
      </c>
      <c r="G13" s="111">
        <v>1609</v>
      </c>
      <c r="H13" s="111">
        <f t="shared" si="0"/>
        <v>203</v>
      </c>
      <c r="I13" s="133">
        <f t="shared" si="1"/>
        <v>12.616532007458048</v>
      </c>
    </row>
    <row r="14" spans="1:13" ht="15" customHeight="1" x14ac:dyDescent="0.25">
      <c r="B14" s="109" t="s">
        <v>26</v>
      </c>
      <c r="C14" s="134">
        <v>1258894</v>
      </c>
      <c r="D14" s="111">
        <v>887960</v>
      </c>
      <c r="E14" s="135">
        <f t="shared" si="2"/>
        <v>41.773728546330915</v>
      </c>
      <c r="F14" s="111">
        <v>11001</v>
      </c>
      <c r="G14" s="111">
        <v>11009</v>
      </c>
      <c r="H14" s="111">
        <f t="shared" si="0"/>
        <v>-8</v>
      </c>
      <c r="I14" s="133">
        <f t="shared" si="1"/>
        <v>-7.2667817240429144E-2</v>
      </c>
    </row>
    <row r="15" spans="1:13" ht="15" customHeight="1" x14ac:dyDescent="0.25">
      <c r="B15" s="109" t="s">
        <v>36</v>
      </c>
      <c r="C15" s="134">
        <v>1018349</v>
      </c>
      <c r="D15" s="111">
        <v>740002</v>
      </c>
      <c r="E15" s="135">
        <f t="shared" si="2"/>
        <v>37.614357799032973</v>
      </c>
      <c r="F15" s="111">
        <v>746</v>
      </c>
      <c r="G15" s="111">
        <v>750</v>
      </c>
      <c r="H15" s="111">
        <f t="shared" si="0"/>
        <v>-4</v>
      </c>
      <c r="I15" s="133">
        <f t="shared" si="1"/>
        <v>-0.53333333333333144</v>
      </c>
    </row>
    <row r="16" spans="1:13" ht="15" customHeight="1" x14ac:dyDescent="0.25">
      <c r="B16" s="109" t="s">
        <v>19</v>
      </c>
      <c r="C16" s="134">
        <v>431017</v>
      </c>
      <c r="D16" s="111">
        <v>336398</v>
      </c>
      <c r="E16" s="135">
        <f>(C16/D16*100)-100</f>
        <v>28.127099447678034</v>
      </c>
      <c r="F16" s="111">
        <v>10216</v>
      </c>
      <c r="G16" s="111">
        <v>7663</v>
      </c>
      <c r="H16" s="111">
        <f t="shared" si="0"/>
        <v>2553</v>
      </c>
      <c r="I16" s="133">
        <f t="shared" si="1"/>
        <v>33.315933707425302</v>
      </c>
      <c r="J16" s="81"/>
      <c r="K16" s="81"/>
      <c r="L16" s="81"/>
      <c r="M16" s="81"/>
    </row>
    <row r="17" spans="1:15" ht="15" customHeight="1" x14ac:dyDescent="0.25">
      <c r="B17" s="109" t="s">
        <v>24</v>
      </c>
      <c r="C17" s="134">
        <v>378122</v>
      </c>
      <c r="D17" s="111">
        <v>226648</v>
      </c>
      <c r="E17" s="135">
        <f t="shared" si="2"/>
        <v>66.832268539762083</v>
      </c>
      <c r="F17" s="111">
        <v>4533</v>
      </c>
      <c r="G17" s="111">
        <v>3406</v>
      </c>
      <c r="H17" s="111">
        <f t="shared" si="0"/>
        <v>1127</v>
      </c>
      <c r="I17" s="133">
        <f t="shared" si="1"/>
        <v>33.088667058132728</v>
      </c>
    </row>
    <row r="18" spans="1:15" ht="15" customHeight="1" x14ac:dyDescent="0.25">
      <c r="B18" s="109" t="s">
        <v>32</v>
      </c>
      <c r="C18" s="134">
        <v>76888</v>
      </c>
      <c r="D18" s="111">
        <v>67401</v>
      </c>
      <c r="E18" s="135">
        <f t="shared" si="2"/>
        <v>14.075458821085746</v>
      </c>
      <c r="F18" s="111">
        <v>426</v>
      </c>
      <c r="G18" s="111">
        <v>308</v>
      </c>
      <c r="H18" s="111">
        <f t="shared" si="0"/>
        <v>118</v>
      </c>
      <c r="I18" s="133">
        <f t="shared" si="1"/>
        <v>38.311688311688329</v>
      </c>
    </row>
    <row r="19" spans="1:15" ht="15" customHeight="1" x14ac:dyDescent="0.25">
      <c r="B19" s="109" t="s">
        <v>21</v>
      </c>
      <c r="C19" s="134">
        <v>410985</v>
      </c>
      <c r="D19" s="111">
        <v>318366</v>
      </c>
      <c r="E19" s="135">
        <f t="shared" si="2"/>
        <v>29.09198846610505</v>
      </c>
      <c r="F19" s="111">
        <v>670</v>
      </c>
      <c r="G19" s="111">
        <v>539</v>
      </c>
      <c r="H19" s="111">
        <f t="shared" si="0"/>
        <v>131</v>
      </c>
      <c r="I19" s="133">
        <f t="shared" si="1"/>
        <v>24.30426716141001</v>
      </c>
    </row>
    <row r="20" spans="1:15" ht="15" customHeight="1" x14ac:dyDescent="0.25">
      <c r="B20" s="109" t="s">
        <v>22</v>
      </c>
      <c r="C20" s="134">
        <v>31433</v>
      </c>
      <c r="D20" s="111">
        <v>25335</v>
      </c>
      <c r="E20" s="135">
        <f t="shared" si="2"/>
        <v>24.069469113874092</v>
      </c>
      <c r="F20" s="111">
        <v>3633</v>
      </c>
      <c r="G20" s="111">
        <v>3885</v>
      </c>
      <c r="H20" s="111">
        <f t="shared" si="0"/>
        <v>-252</v>
      </c>
      <c r="I20" s="133">
        <f t="shared" si="1"/>
        <v>-6.4864864864864842</v>
      </c>
    </row>
    <row r="21" spans="1:15" ht="15" customHeight="1" x14ac:dyDescent="0.25">
      <c r="B21" s="109" t="s">
        <v>57</v>
      </c>
      <c r="C21" s="134">
        <v>557</v>
      </c>
      <c r="D21" s="111">
        <v>468</v>
      </c>
      <c r="E21" s="135">
        <f t="shared" si="2"/>
        <v>19.01709401709401</v>
      </c>
      <c r="F21" s="111">
        <v>20</v>
      </c>
      <c r="G21" s="111">
        <v>18</v>
      </c>
      <c r="H21" s="111">
        <f t="shared" si="0"/>
        <v>2</v>
      </c>
      <c r="I21" s="133">
        <f t="shared" si="1"/>
        <v>11.111111111111114</v>
      </c>
    </row>
    <row r="22" spans="1:15" ht="15" customHeight="1" x14ac:dyDescent="0.25">
      <c r="B22" s="109" t="s">
        <v>23</v>
      </c>
      <c r="C22" s="134" t="s">
        <v>5</v>
      </c>
      <c r="D22" s="111" t="s">
        <v>5</v>
      </c>
      <c r="E22" s="135" t="s">
        <v>5</v>
      </c>
      <c r="F22" s="111">
        <v>1439</v>
      </c>
      <c r="G22" s="111">
        <v>6619</v>
      </c>
      <c r="H22" s="111">
        <f t="shared" si="0"/>
        <v>-5180</v>
      </c>
      <c r="I22" s="133">
        <f>(F22/G22*100)-100</f>
        <v>-78.259555824142623</v>
      </c>
    </row>
    <row r="23" spans="1:15" ht="15" customHeight="1" x14ac:dyDescent="0.25">
      <c r="B23" s="109" t="s">
        <v>25</v>
      </c>
      <c r="C23" s="134">
        <v>83282</v>
      </c>
      <c r="D23" s="111">
        <v>46607</v>
      </c>
      <c r="E23" s="135">
        <f t="shared" si="2"/>
        <v>78.689896367498449</v>
      </c>
      <c r="F23" s="111">
        <v>784</v>
      </c>
      <c r="G23" s="111">
        <v>576</v>
      </c>
      <c r="H23" s="111">
        <f t="shared" si="0"/>
        <v>208</v>
      </c>
      <c r="I23" s="133">
        <f t="shared" si="1"/>
        <v>36.111111111111114</v>
      </c>
    </row>
    <row r="24" spans="1:15" ht="15" customHeight="1" x14ac:dyDescent="0.25">
      <c r="B24" s="109" t="s">
        <v>28</v>
      </c>
      <c r="C24" s="134">
        <v>1055283</v>
      </c>
      <c r="D24" s="111">
        <v>602287</v>
      </c>
      <c r="E24" s="135">
        <f t="shared" si="2"/>
        <v>75.212647790837252</v>
      </c>
      <c r="F24" s="111">
        <v>7941</v>
      </c>
      <c r="G24" s="111">
        <v>13551</v>
      </c>
      <c r="H24" s="111">
        <f t="shared" si="0"/>
        <v>-5610</v>
      </c>
      <c r="I24" s="133">
        <f t="shared" si="1"/>
        <v>-41.399158733672792</v>
      </c>
    </row>
    <row r="25" spans="1:15" ht="15" customHeight="1" x14ac:dyDescent="0.25">
      <c r="B25" s="109" t="s">
        <v>27</v>
      </c>
      <c r="C25" s="134">
        <v>102436</v>
      </c>
      <c r="D25" s="111">
        <v>90631</v>
      </c>
      <c r="E25" s="135">
        <f t="shared" si="2"/>
        <v>13.025344528913948</v>
      </c>
      <c r="F25" s="111">
        <v>547</v>
      </c>
      <c r="G25" s="111">
        <v>408</v>
      </c>
      <c r="H25" s="111">
        <f t="shared" si="0"/>
        <v>139</v>
      </c>
      <c r="I25" s="133">
        <f t="shared" si="1"/>
        <v>34.068627450980387</v>
      </c>
    </row>
    <row r="26" spans="1:15" ht="15" customHeight="1" x14ac:dyDescent="0.25">
      <c r="B26" s="109" t="s">
        <v>30</v>
      </c>
      <c r="C26" s="134">
        <v>169055</v>
      </c>
      <c r="D26" s="111">
        <v>143506</v>
      </c>
      <c r="E26" s="135">
        <f t="shared" si="2"/>
        <v>17.803436790099369</v>
      </c>
      <c r="F26" s="111">
        <v>9948</v>
      </c>
      <c r="G26" s="111">
        <v>7675</v>
      </c>
      <c r="H26" s="111">
        <f t="shared" si="0"/>
        <v>2273</v>
      </c>
      <c r="I26" s="133">
        <f t="shared" si="1"/>
        <v>29.615635179153088</v>
      </c>
      <c r="K26" s="177"/>
    </row>
    <row r="27" spans="1:15" ht="15" customHeight="1" thickBot="1" x14ac:dyDescent="0.3">
      <c r="B27" s="112" t="s">
        <v>3</v>
      </c>
      <c r="C27" s="136" t="s">
        <v>5</v>
      </c>
      <c r="D27" s="114" t="s">
        <v>5</v>
      </c>
      <c r="E27" s="137" t="s">
        <v>5</v>
      </c>
      <c r="F27" s="114" t="s">
        <v>5</v>
      </c>
      <c r="G27" s="114" t="s">
        <v>5</v>
      </c>
      <c r="H27" s="114" t="s">
        <v>5</v>
      </c>
      <c r="I27" s="138" t="s">
        <v>5</v>
      </c>
    </row>
    <row r="28" spans="1:15" ht="15" customHeight="1" x14ac:dyDescent="0.25">
      <c r="B28" s="3"/>
      <c r="C28" s="4"/>
      <c r="D28" s="4"/>
      <c r="E28" s="4"/>
    </row>
    <row r="29" spans="1:15" ht="15" customHeight="1" x14ac:dyDescent="0.25">
      <c r="A29" s="83" t="s">
        <v>7</v>
      </c>
      <c r="B29" s="220" t="s">
        <v>158</v>
      </c>
      <c r="C29" s="220"/>
      <c r="D29" s="220"/>
      <c r="E29" s="220"/>
      <c r="F29" s="220"/>
      <c r="G29" s="220"/>
      <c r="H29" s="220"/>
      <c r="I29" s="220"/>
      <c r="J29" s="4"/>
      <c r="K29" s="4"/>
      <c r="L29"/>
      <c r="M29"/>
      <c r="N29"/>
      <c r="O29"/>
    </row>
    <row r="30" spans="1:15" ht="75" customHeight="1" x14ac:dyDescent="0.25">
      <c r="A30" s="83" t="s">
        <v>8</v>
      </c>
      <c r="B30" s="228" t="s">
        <v>68</v>
      </c>
      <c r="C30" s="228"/>
      <c r="D30" s="228"/>
      <c r="E30" s="228"/>
      <c r="F30" s="228"/>
      <c r="G30" s="228"/>
      <c r="H30" s="228"/>
      <c r="I30" s="228"/>
    </row>
    <row r="31" spans="1:15" s="87" customFormat="1" ht="15" customHeight="1" x14ac:dyDescent="0.25">
      <c r="A31" s="4" t="s">
        <v>31</v>
      </c>
      <c r="B31" s="204" t="s">
        <v>159</v>
      </c>
      <c r="C31" s="205"/>
    </row>
    <row r="32" spans="1:15" s="87" customFormat="1" ht="15" customHeight="1" x14ac:dyDescent="0.25">
      <c r="A32" s="99" t="s">
        <v>1</v>
      </c>
      <c r="B32" s="206" t="s">
        <v>105</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2:I2"/>
    <mergeCell ref="B29:I29"/>
    <mergeCell ref="B30:I30"/>
    <mergeCell ref="B31:C31"/>
    <mergeCell ref="B3:B4"/>
    <mergeCell ref="C3:E3"/>
    <mergeCell ref="F3:I3"/>
  </mergeCells>
  <hyperlinks>
    <hyperlink ref="C1" location="Índice!A1" display="[índice Ç]" xr:uid="{00000000-0004-0000-0300-000000000000}"/>
    <hyperlink ref="B32" r:id="rId1" display="http://www.observatorioemigracao.pt/np4/8218" xr:uid="{62D1CD1D-F27E-451E-8791-B57F5FA8CC2D}"/>
    <hyperlink ref="B32:C32" r:id="rId2" display="ttp://www.observatorioemigracao.pt/np4/8218" xr:uid="{976B5320-1B97-43E8-8BC9-C1E8BD697A93}"/>
    <hyperlink ref="B32:D32" r:id="rId3" display="http://www.observatorioemigracao.pt/np4/9387" xr:uid="{4C407291-0FC3-44ED-A362-4B8245CC98F4}"/>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2"/>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16384" width="8.7109375" style="1"/>
  </cols>
  <sheetData>
    <row r="1" spans="1:15" ht="30" customHeight="1" x14ac:dyDescent="0.25">
      <c r="A1" s="24" t="s">
        <v>0</v>
      </c>
      <c r="B1" s="48"/>
      <c r="C1" s="35" t="s">
        <v>75</v>
      </c>
      <c r="D1" s="7"/>
      <c r="F1" s="35"/>
    </row>
    <row r="2" spans="1:15" ht="45" customHeight="1" thickBot="1" x14ac:dyDescent="0.3">
      <c r="B2" s="225" t="s">
        <v>110</v>
      </c>
      <c r="C2" s="226"/>
      <c r="D2" s="226"/>
      <c r="E2" s="226"/>
      <c r="F2" s="227"/>
    </row>
    <row r="3" spans="1:15" ht="30" customHeight="1" x14ac:dyDescent="0.25">
      <c r="B3" s="232" t="s">
        <v>9</v>
      </c>
      <c r="C3" s="234" t="s">
        <v>78</v>
      </c>
      <c r="D3" s="229" t="s">
        <v>79</v>
      </c>
      <c r="E3" s="230"/>
      <c r="F3" s="231"/>
    </row>
    <row r="4" spans="1:15" ht="45" customHeight="1" x14ac:dyDescent="0.25">
      <c r="B4" s="233"/>
      <c r="C4" s="235"/>
      <c r="D4" s="37" t="s">
        <v>80</v>
      </c>
      <c r="E4" s="45" t="s">
        <v>81</v>
      </c>
      <c r="F4" s="45" t="s">
        <v>82</v>
      </c>
      <c r="I4" s="97"/>
      <c r="J4" s="97"/>
    </row>
    <row r="5" spans="1:15" ht="15" customHeight="1" x14ac:dyDescent="0.25">
      <c r="B5" s="103" t="s">
        <v>20</v>
      </c>
      <c r="C5" s="183">
        <v>5935</v>
      </c>
      <c r="D5" s="105">
        <v>3615</v>
      </c>
      <c r="E5" s="105">
        <v>2320</v>
      </c>
      <c r="F5" s="172">
        <f>+E5*100/C5</f>
        <v>39.090143218197134</v>
      </c>
    </row>
    <row r="6" spans="1:15" ht="15" customHeight="1" x14ac:dyDescent="0.25">
      <c r="B6" s="106" t="s">
        <v>4</v>
      </c>
      <c r="C6" s="184" t="s">
        <v>5</v>
      </c>
      <c r="D6" s="108" t="s">
        <v>5</v>
      </c>
      <c r="E6" s="108" t="s">
        <v>5</v>
      </c>
      <c r="F6" s="149" t="s">
        <v>5</v>
      </c>
    </row>
    <row r="7" spans="1:15" ht="15" customHeight="1" x14ac:dyDescent="0.25">
      <c r="B7" s="106" t="s">
        <v>14</v>
      </c>
      <c r="C7" s="184">
        <v>59</v>
      </c>
      <c r="D7" s="108">
        <v>32</v>
      </c>
      <c r="E7" s="108">
        <v>27</v>
      </c>
      <c r="F7" s="149">
        <f t="shared" ref="F7:F26" si="0">+E7*100/C7</f>
        <v>45.762711864406782</v>
      </c>
    </row>
    <row r="8" spans="1:15" ht="15" customHeight="1" x14ac:dyDescent="0.25">
      <c r="B8" s="106" t="s">
        <v>15</v>
      </c>
      <c r="C8" s="184">
        <v>797</v>
      </c>
      <c r="D8" s="108">
        <v>431</v>
      </c>
      <c r="E8" s="108">
        <v>366</v>
      </c>
      <c r="F8" s="149">
        <f t="shared" si="0"/>
        <v>45.922208281053955</v>
      </c>
    </row>
    <row r="9" spans="1:15" ht="15" customHeight="1" x14ac:dyDescent="0.25">
      <c r="B9" s="109" t="s">
        <v>29</v>
      </c>
      <c r="C9" s="185">
        <v>3529</v>
      </c>
      <c r="D9" s="111">
        <v>2174</v>
      </c>
      <c r="E9" s="111">
        <v>1355</v>
      </c>
      <c r="F9" s="149">
        <f t="shared" si="0"/>
        <v>38.396146217058657</v>
      </c>
    </row>
    <row r="10" spans="1:15" ht="15" customHeight="1" x14ac:dyDescent="0.25">
      <c r="B10" s="109" t="s">
        <v>16</v>
      </c>
      <c r="C10" s="185" t="s">
        <v>5</v>
      </c>
      <c r="D10" s="111" t="s">
        <v>5</v>
      </c>
      <c r="E10" s="111" t="s">
        <v>5</v>
      </c>
      <c r="F10" s="149" t="s">
        <v>5</v>
      </c>
    </row>
    <row r="11" spans="1:15" ht="15" customHeight="1" x14ac:dyDescent="0.25">
      <c r="B11" s="109" t="s">
        <v>6</v>
      </c>
      <c r="C11" s="185" t="s">
        <v>5</v>
      </c>
      <c r="D11" s="111" t="s">
        <v>5</v>
      </c>
      <c r="E11" s="111" t="s">
        <v>5</v>
      </c>
      <c r="F11" s="149" t="s">
        <v>5</v>
      </c>
    </row>
    <row r="12" spans="1:15" ht="15" customHeight="1" x14ac:dyDescent="0.25">
      <c r="B12" s="109" t="s">
        <v>17</v>
      </c>
      <c r="C12" s="185" t="s">
        <v>5</v>
      </c>
      <c r="D12" s="111" t="s">
        <v>5</v>
      </c>
      <c r="E12" s="111" t="s">
        <v>5</v>
      </c>
      <c r="F12" s="149" t="s">
        <v>5</v>
      </c>
    </row>
    <row r="13" spans="1:15" ht="15" customHeight="1" x14ac:dyDescent="0.25">
      <c r="B13" s="109" t="s">
        <v>18</v>
      </c>
      <c r="C13" s="185">
        <v>1812</v>
      </c>
      <c r="D13" s="111">
        <v>1069</v>
      </c>
      <c r="E13" s="111">
        <v>743</v>
      </c>
      <c r="F13" s="149">
        <f t="shared" si="0"/>
        <v>41.00441501103753</v>
      </c>
    </row>
    <row r="14" spans="1:15" ht="15" customHeight="1" x14ac:dyDescent="0.25">
      <c r="B14" s="109" t="s">
        <v>26</v>
      </c>
      <c r="C14" s="185">
        <v>11001</v>
      </c>
      <c r="D14" s="111">
        <v>6332</v>
      </c>
      <c r="E14" s="111">
        <v>4669</v>
      </c>
      <c r="F14" s="149">
        <f t="shared" si="0"/>
        <v>42.441596218525589</v>
      </c>
    </row>
    <row r="15" spans="1:15" ht="15" customHeight="1" x14ac:dyDescent="0.25">
      <c r="B15" s="109" t="s">
        <v>36</v>
      </c>
      <c r="C15" s="185" t="s">
        <v>5</v>
      </c>
      <c r="D15" s="111" t="s">
        <v>5</v>
      </c>
      <c r="E15" s="111" t="s">
        <v>5</v>
      </c>
      <c r="F15" s="149" t="s">
        <v>5</v>
      </c>
    </row>
    <row r="16" spans="1:15" ht="15" customHeight="1" x14ac:dyDescent="0.25">
      <c r="B16" s="109" t="s">
        <v>19</v>
      </c>
      <c r="C16" s="185">
        <v>10216</v>
      </c>
      <c r="D16" s="111">
        <v>5226</v>
      </c>
      <c r="E16" s="111">
        <v>4990</v>
      </c>
      <c r="F16" s="149">
        <f t="shared" si="0"/>
        <v>48.844949099451838</v>
      </c>
      <c r="H16" s="81"/>
      <c r="I16" s="81"/>
      <c r="J16" s="81"/>
      <c r="K16" s="81"/>
      <c r="L16" s="81"/>
      <c r="M16" s="81"/>
      <c r="N16" s="81"/>
      <c r="O16" s="81"/>
    </row>
    <row r="17" spans="1:15" ht="15" customHeight="1" x14ac:dyDescent="0.25">
      <c r="B17" s="109" t="s">
        <v>24</v>
      </c>
      <c r="C17" s="185">
        <v>4533</v>
      </c>
      <c r="D17" s="111">
        <v>2638</v>
      </c>
      <c r="E17" s="111">
        <v>1895</v>
      </c>
      <c r="F17" s="149">
        <f t="shared" si="0"/>
        <v>41.804544451797923</v>
      </c>
    </row>
    <row r="18" spans="1:15" ht="15" customHeight="1" x14ac:dyDescent="0.25">
      <c r="B18" s="109" t="s">
        <v>32</v>
      </c>
      <c r="C18" s="185" t="s">
        <v>5</v>
      </c>
      <c r="D18" s="111" t="s">
        <v>5</v>
      </c>
      <c r="E18" s="111" t="s">
        <v>5</v>
      </c>
      <c r="F18" s="149" t="s">
        <v>5</v>
      </c>
    </row>
    <row r="19" spans="1:15" ht="15" customHeight="1" x14ac:dyDescent="0.25">
      <c r="B19" s="109" t="s">
        <v>21</v>
      </c>
      <c r="C19" s="185">
        <v>670</v>
      </c>
      <c r="D19" s="111">
        <v>341</v>
      </c>
      <c r="E19" s="111">
        <v>329</v>
      </c>
      <c r="F19" s="149">
        <f t="shared" si="0"/>
        <v>49.104477611940297</v>
      </c>
    </row>
    <row r="20" spans="1:15" ht="15" customHeight="1" x14ac:dyDescent="0.25">
      <c r="B20" s="109" t="s">
        <v>22</v>
      </c>
      <c r="C20" s="185">
        <v>3633</v>
      </c>
      <c r="D20" s="111">
        <v>2022</v>
      </c>
      <c r="E20" s="111">
        <v>1611</v>
      </c>
      <c r="F20" s="149">
        <f t="shared" si="0"/>
        <v>44.343517753922377</v>
      </c>
    </row>
    <row r="21" spans="1:15" ht="15" customHeight="1" x14ac:dyDescent="0.25">
      <c r="B21" s="109" t="s">
        <v>57</v>
      </c>
      <c r="C21" s="185" t="s">
        <v>5</v>
      </c>
      <c r="D21" s="111" t="s">
        <v>5</v>
      </c>
      <c r="E21" s="111" t="s">
        <v>5</v>
      </c>
      <c r="F21" s="149" t="s">
        <v>5</v>
      </c>
    </row>
    <row r="22" spans="1:15" ht="15" customHeight="1" x14ac:dyDescent="0.25">
      <c r="B22" s="109" t="s">
        <v>23</v>
      </c>
      <c r="C22" s="185" t="s">
        <v>5</v>
      </c>
      <c r="D22" s="111" t="s">
        <v>5</v>
      </c>
      <c r="E22" s="111" t="s">
        <v>5</v>
      </c>
      <c r="F22" s="149" t="s">
        <v>5</v>
      </c>
    </row>
    <row r="23" spans="1:15" ht="15" customHeight="1" x14ac:dyDescent="0.25">
      <c r="B23" s="109" t="s">
        <v>25</v>
      </c>
      <c r="C23" s="185" t="s">
        <v>5</v>
      </c>
      <c r="D23" s="111" t="s">
        <v>5</v>
      </c>
      <c r="E23" s="111" t="s">
        <v>5</v>
      </c>
      <c r="F23" s="149" t="s">
        <v>5</v>
      </c>
    </row>
    <row r="24" spans="1:15" ht="15" customHeight="1" x14ac:dyDescent="0.25">
      <c r="B24" s="109" t="s">
        <v>28</v>
      </c>
      <c r="C24" s="185">
        <v>7939</v>
      </c>
      <c r="D24" s="111">
        <v>3991</v>
      </c>
      <c r="E24" s="111">
        <v>3948</v>
      </c>
      <c r="F24" s="149">
        <f t="shared" si="0"/>
        <v>49.72918503589873</v>
      </c>
    </row>
    <row r="25" spans="1:15" ht="15" customHeight="1" x14ac:dyDescent="0.25">
      <c r="B25" s="109" t="s">
        <v>27</v>
      </c>
      <c r="C25" s="185">
        <v>547</v>
      </c>
      <c r="D25" s="111">
        <v>314</v>
      </c>
      <c r="E25" s="111">
        <v>233</v>
      </c>
      <c r="F25" s="149">
        <f t="shared" si="0"/>
        <v>42.595978062157222</v>
      </c>
    </row>
    <row r="26" spans="1:15" ht="15" customHeight="1" x14ac:dyDescent="0.25">
      <c r="B26" s="109" t="s">
        <v>30</v>
      </c>
      <c r="C26" s="185">
        <v>9948</v>
      </c>
      <c r="D26" s="111">
        <v>5942</v>
      </c>
      <c r="E26" s="111">
        <v>4006</v>
      </c>
      <c r="F26" s="149">
        <f t="shared" si="0"/>
        <v>40.269400884599918</v>
      </c>
    </row>
    <row r="27" spans="1:15" ht="15" customHeight="1" thickBot="1" x14ac:dyDescent="0.3">
      <c r="B27" s="112" t="s">
        <v>3</v>
      </c>
      <c r="C27" s="186" t="s">
        <v>5</v>
      </c>
      <c r="D27" s="114" t="s">
        <v>5</v>
      </c>
      <c r="E27" s="114" t="s">
        <v>5</v>
      </c>
      <c r="F27" s="153" t="s">
        <v>5</v>
      </c>
      <c r="K27" s="187"/>
    </row>
    <row r="28" spans="1:15" ht="15" customHeight="1" x14ac:dyDescent="0.25">
      <c r="B28" s="3"/>
      <c r="C28" s="4"/>
      <c r="D28" s="4"/>
      <c r="E28" s="4"/>
    </row>
    <row r="29" spans="1:15" ht="15" customHeight="1" x14ac:dyDescent="0.25">
      <c r="A29" s="83" t="s">
        <v>7</v>
      </c>
      <c r="B29" s="220" t="s">
        <v>164</v>
      </c>
      <c r="C29" s="213"/>
      <c r="D29" s="213"/>
      <c r="E29" s="213"/>
      <c r="F29" s="213"/>
      <c r="G29" s="3"/>
      <c r="H29" s="3"/>
      <c r="I29" s="4"/>
      <c r="J29" s="4"/>
      <c r="N29"/>
      <c r="O29"/>
    </row>
    <row r="30" spans="1:15" ht="75" customHeight="1" x14ac:dyDescent="0.25">
      <c r="A30" s="83" t="s">
        <v>8</v>
      </c>
      <c r="B30" s="228" t="s">
        <v>163</v>
      </c>
      <c r="C30" s="213"/>
      <c r="D30" s="213"/>
      <c r="E30" s="213"/>
      <c r="F30" s="223"/>
    </row>
    <row r="31" spans="1:15" s="87" customFormat="1" ht="15" customHeight="1" x14ac:dyDescent="0.25">
      <c r="A31" s="4" t="s">
        <v>31</v>
      </c>
      <c r="B31" s="204" t="s">
        <v>159</v>
      </c>
      <c r="C31" s="205"/>
    </row>
    <row r="32" spans="1:15" s="87" customFormat="1" ht="15" customHeight="1" x14ac:dyDescent="0.25">
      <c r="A32" s="99" t="s">
        <v>1</v>
      </c>
      <c r="B32" s="206" t="s">
        <v>105</v>
      </c>
      <c r="C32" s="206"/>
      <c r="D32" s="206"/>
      <c r="E32" s="188"/>
      <c r="F32" s="188"/>
      <c r="G32" s="188"/>
      <c r="H32" s="100"/>
    </row>
    <row r="33" spans="11:13" ht="15" customHeight="1" x14ac:dyDescent="0.25"/>
    <row r="34" spans="11:13" ht="15" customHeight="1" x14ac:dyDescent="0.25"/>
    <row r="35" spans="11:13" ht="15" customHeight="1" x14ac:dyDescent="0.25"/>
    <row r="36" spans="11:13" ht="15" customHeight="1" x14ac:dyDescent="0.25">
      <c r="K36" s="4"/>
      <c r="L36"/>
      <c r="M36"/>
    </row>
    <row r="37" spans="11:13" ht="15" customHeight="1" x14ac:dyDescent="0.25"/>
    <row r="38" spans="11:13" ht="15" customHeight="1" x14ac:dyDescent="0.25"/>
    <row r="39" spans="11:13" ht="15" customHeight="1" x14ac:dyDescent="0.25"/>
    <row r="40" spans="11:13" ht="15" customHeight="1" x14ac:dyDescent="0.25">
      <c r="K40" s="87"/>
      <c r="L40" s="87"/>
      <c r="M40" s="87"/>
    </row>
    <row r="41" spans="11:13" ht="15" customHeight="1" x14ac:dyDescent="0.25"/>
    <row r="42" spans="11:13" ht="12" customHeight="1" x14ac:dyDescent="0.25">
      <c r="K42" s="87"/>
      <c r="L42" s="87"/>
      <c r="M42" s="87"/>
    </row>
  </sheetData>
  <sortState xmlns:xlrd2="http://schemas.microsoft.com/office/spreadsheetml/2017/richdata2" ref="K28:M42">
    <sortCondition descending="1" ref="L28:L42"/>
  </sortState>
  <mergeCells count="8">
    <mergeCell ref="B32:D32"/>
    <mergeCell ref="B31:C31"/>
    <mergeCell ref="B2:F2"/>
    <mergeCell ref="B3:B4"/>
    <mergeCell ref="C3:C4"/>
    <mergeCell ref="D3:F3"/>
    <mergeCell ref="B29:F29"/>
    <mergeCell ref="B30:F30"/>
  </mergeCells>
  <hyperlinks>
    <hyperlink ref="C1" location="Índice!A1" display="[índice Ç]" xr:uid="{00000000-0004-0000-0400-000000000000}"/>
    <hyperlink ref="B32" r:id="rId1" display="http://www.observatorioemigracao.pt/np4/8218" xr:uid="{67273EF3-ADDD-4B18-AE18-695E303460C7}"/>
    <hyperlink ref="B32:C32" r:id="rId2" display="ttp://www.observatorioemigracao.pt/np4/8218" xr:uid="{946E6317-2193-4856-A98A-2D0056E5CC5B}"/>
    <hyperlink ref="B32:D32" r:id="rId3" display="http://www.observatorioemigracao.pt/np4/9387" xr:uid="{282C0004-B2C8-497A-9078-E106AD3D7EFF}"/>
  </hyperlinks>
  <pageMargins left="0.7" right="0.7" top="0.75" bottom="0.75" header="0.3" footer="0.3"/>
  <pageSetup paperSize="9" orientation="portrait" horizontalDpi="4294967293" verticalDpi="0"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1"/>
  <sheetViews>
    <sheetView showGridLines="0" topLeftCell="A2" workbookViewId="0">
      <selection activeCell="F19" sqref="F19"/>
    </sheetView>
  </sheetViews>
  <sheetFormatPr defaultColWidth="8.7109375" defaultRowHeight="12" customHeight="1" x14ac:dyDescent="0.25"/>
  <cols>
    <col min="1" max="1" width="12.7109375" style="82" customWidth="1"/>
    <col min="2" max="7" width="18.7109375" style="1" customWidth="1"/>
    <col min="8" max="8" width="18.7109375" customWidth="1"/>
    <col min="9" max="16384" width="8.7109375" style="1"/>
  </cols>
  <sheetData>
    <row r="1" spans="1:17" ht="30" customHeight="1" x14ac:dyDescent="0.25">
      <c r="A1" s="24" t="s">
        <v>0</v>
      </c>
      <c r="B1" s="48"/>
      <c r="C1" s="35" t="s">
        <v>75</v>
      </c>
      <c r="D1" s="7"/>
      <c r="H1" s="35"/>
    </row>
    <row r="2" spans="1:17" ht="45" customHeight="1" thickBot="1" x14ac:dyDescent="0.3">
      <c r="B2" s="225" t="s">
        <v>111</v>
      </c>
      <c r="C2" s="226"/>
      <c r="D2" s="226"/>
      <c r="E2" s="226"/>
      <c r="F2" s="226"/>
      <c r="G2" s="226"/>
      <c r="H2" s="227"/>
    </row>
    <row r="3" spans="1:17" ht="30" customHeight="1" x14ac:dyDescent="0.25">
      <c r="B3" s="232" t="s">
        <v>9</v>
      </c>
      <c r="C3" s="234" t="s">
        <v>78</v>
      </c>
      <c r="D3" s="229" t="s">
        <v>83</v>
      </c>
      <c r="E3" s="230"/>
      <c r="F3" s="230"/>
      <c r="G3" s="230"/>
      <c r="H3" s="231"/>
      <c r="J3" s="97"/>
      <c r="K3" s="97"/>
      <c r="L3" s="97"/>
      <c r="M3" s="97"/>
    </row>
    <row r="4" spans="1:17" ht="45" customHeight="1" x14ac:dyDescent="0.25">
      <c r="B4" s="233"/>
      <c r="C4" s="235"/>
      <c r="D4" s="37" t="s">
        <v>87</v>
      </c>
      <c r="E4" s="45" t="s">
        <v>86</v>
      </c>
      <c r="F4" s="45" t="s">
        <v>85</v>
      </c>
      <c r="G4" s="45" t="s">
        <v>84</v>
      </c>
      <c r="H4" s="45" t="s">
        <v>89</v>
      </c>
    </row>
    <row r="5" spans="1:17" ht="15" customHeight="1" x14ac:dyDescent="0.25">
      <c r="B5" s="103" t="s">
        <v>20</v>
      </c>
      <c r="C5" s="183">
        <v>5935</v>
      </c>
      <c r="D5" s="179">
        <v>515</v>
      </c>
      <c r="E5" s="179">
        <v>3805</v>
      </c>
      <c r="F5" s="179">
        <v>1545</v>
      </c>
      <c r="G5" s="179">
        <v>70</v>
      </c>
      <c r="H5" s="172">
        <f>(E5+F5)/C5*100</f>
        <v>90.143218197135639</v>
      </c>
      <c r="K5" s="187"/>
    </row>
    <row r="6" spans="1:17" ht="15" customHeight="1" x14ac:dyDescent="0.25">
      <c r="B6" s="106" t="s">
        <v>4</v>
      </c>
      <c r="C6" s="184" t="s">
        <v>5</v>
      </c>
      <c r="D6" s="180" t="s">
        <v>5</v>
      </c>
      <c r="E6" s="180" t="s">
        <v>5</v>
      </c>
      <c r="F6" s="180" t="s">
        <v>5</v>
      </c>
      <c r="G6" s="180" t="s">
        <v>5</v>
      </c>
      <c r="H6" s="149" t="s">
        <v>5</v>
      </c>
    </row>
    <row r="7" spans="1:17" ht="15" customHeight="1" x14ac:dyDescent="0.25">
      <c r="B7" s="106" t="s">
        <v>14</v>
      </c>
      <c r="C7" s="184" t="s">
        <v>5</v>
      </c>
      <c r="D7" s="180" t="s">
        <v>5</v>
      </c>
      <c r="E7" s="180" t="s">
        <v>5</v>
      </c>
      <c r="F7" s="180" t="s">
        <v>5</v>
      </c>
      <c r="G7" s="180" t="s">
        <v>5</v>
      </c>
      <c r="H7" s="149" t="s">
        <v>5</v>
      </c>
    </row>
    <row r="8" spans="1:17" ht="15" customHeight="1" x14ac:dyDescent="0.25">
      <c r="B8" s="106" t="s">
        <v>15</v>
      </c>
      <c r="C8" s="184">
        <v>797</v>
      </c>
      <c r="D8" s="180">
        <v>45</v>
      </c>
      <c r="E8" s="180">
        <v>588</v>
      </c>
      <c r="F8" s="180">
        <v>157</v>
      </c>
      <c r="G8" s="180">
        <v>7</v>
      </c>
      <c r="H8" s="149">
        <f t="shared" ref="H8" si="0">(E8+F8)/C8*100</f>
        <v>93.475533249686322</v>
      </c>
    </row>
    <row r="9" spans="1:17" ht="15" customHeight="1" x14ac:dyDescent="0.25">
      <c r="B9" s="109" t="s">
        <v>29</v>
      </c>
      <c r="C9" s="185" t="s">
        <v>5</v>
      </c>
      <c r="D9" s="181" t="s">
        <v>5</v>
      </c>
      <c r="E9" s="181" t="s">
        <v>5</v>
      </c>
      <c r="F9" s="181" t="s">
        <v>5</v>
      </c>
      <c r="G9" s="181" t="s">
        <v>5</v>
      </c>
      <c r="H9" s="149" t="s">
        <v>5</v>
      </c>
    </row>
    <row r="10" spans="1:17" ht="15" customHeight="1" x14ac:dyDescent="0.25">
      <c r="B10" s="109" t="s">
        <v>16</v>
      </c>
      <c r="C10" s="185" t="s">
        <v>5</v>
      </c>
      <c r="D10" s="181" t="s">
        <v>5</v>
      </c>
      <c r="E10" s="181" t="s">
        <v>5</v>
      </c>
      <c r="F10" s="181" t="s">
        <v>5</v>
      </c>
      <c r="G10" s="181" t="s">
        <v>5</v>
      </c>
      <c r="H10" s="149" t="s">
        <v>5</v>
      </c>
    </row>
    <row r="11" spans="1:17" ht="15" customHeight="1" x14ac:dyDescent="0.25">
      <c r="B11" s="109" t="s">
        <v>6</v>
      </c>
      <c r="C11" s="185" t="s">
        <v>5</v>
      </c>
      <c r="D11" s="181" t="s">
        <v>5</v>
      </c>
      <c r="E11" s="181" t="s">
        <v>5</v>
      </c>
      <c r="F11" s="181" t="s">
        <v>5</v>
      </c>
      <c r="G11" s="181" t="s">
        <v>5</v>
      </c>
      <c r="H11" s="149" t="s">
        <v>5</v>
      </c>
    </row>
    <row r="12" spans="1:17" ht="15" customHeight="1" x14ac:dyDescent="0.25">
      <c r="B12" s="109" t="s">
        <v>17</v>
      </c>
      <c r="C12" s="185" t="s">
        <v>5</v>
      </c>
      <c r="D12" s="181" t="s">
        <v>5</v>
      </c>
      <c r="E12" s="181" t="s">
        <v>5</v>
      </c>
      <c r="F12" s="181" t="s">
        <v>5</v>
      </c>
      <c r="G12" s="181" t="s">
        <v>5</v>
      </c>
      <c r="H12" s="149" t="s">
        <v>5</v>
      </c>
    </row>
    <row r="13" spans="1:17" ht="15" customHeight="1" x14ac:dyDescent="0.25">
      <c r="B13" s="109" t="s">
        <v>18</v>
      </c>
      <c r="C13" s="185">
        <v>1812</v>
      </c>
      <c r="D13" s="181">
        <v>235</v>
      </c>
      <c r="E13" s="181">
        <v>1196</v>
      </c>
      <c r="F13" s="181">
        <v>371</v>
      </c>
      <c r="G13" s="181">
        <v>10</v>
      </c>
      <c r="H13" s="149">
        <f t="shared" ref="H13" si="1">(E13+F13)/C13*100</f>
        <v>86.479028697571749</v>
      </c>
    </row>
    <row r="14" spans="1:17" ht="15" customHeight="1" x14ac:dyDescent="0.25">
      <c r="B14" s="109" t="s">
        <v>26</v>
      </c>
      <c r="C14" s="185">
        <v>11001</v>
      </c>
      <c r="D14" s="181">
        <v>1139</v>
      </c>
      <c r="E14" s="181">
        <v>9253</v>
      </c>
      <c r="F14" s="181" t="s">
        <v>5</v>
      </c>
      <c r="G14" s="181">
        <v>609</v>
      </c>
      <c r="H14" s="149">
        <f>(E14)/C14*100</f>
        <v>84.110535405872184</v>
      </c>
    </row>
    <row r="15" spans="1:17" ht="15" customHeight="1" x14ac:dyDescent="0.25">
      <c r="B15" s="109" t="s">
        <v>36</v>
      </c>
      <c r="C15" s="185" t="s">
        <v>5</v>
      </c>
      <c r="D15" s="181" t="s">
        <v>5</v>
      </c>
      <c r="E15" s="181" t="s">
        <v>5</v>
      </c>
      <c r="F15" s="181" t="s">
        <v>5</v>
      </c>
      <c r="G15" s="181" t="s">
        <v>5</v>
      </c>
      <c r="H15" s="149" t="s">
        <v>5</v>
      </c>
      <c r="K15" s="187"/>
    </row>
    <row r="16" spans="1:17" ht="15" customHeight="1" x14ac:dyDescent="0.25">
      <c r="B16" s="109" t="s">
        <v>19</v>
      </c>
      <c r="C16" s="185" t="s">
        <v>5</v>
      </c>
      <c r="D16" s="181" t="s">
        <v>5</v>
      </c>
      <c r="E16" s="181" t="s">
        <v>5</v>
      </c>
      <c r="F16" s="181" t="s">
        <v>5</v>
      </c>
      <c r="G16" s="181" t="s">
        <v>5</v>
      </c>
      <c r="H16" s="149" t="s">
        <v>5</v>
      </c>
      <c r="K16" s="4"/>
      <c r="L16" s="4"/>
      <c r="M16" s="4"/>
      <c r="N16"/>
      <c r="O16"/>
      <c r="P16" s="81"/>
      <c r="Q16" s="81"/>
    </row>
    <row r="17" spans="1:17" ht="15" customHeight="1" x14ac:dyDescent="0.25">
      <c r="B17" s="109" t="s">
        <v>24</v>
      </c>
      <c r="C17" s="185">
        <v>4533</v>
      </c>
      <c r="D17" s="181">
        <v>265</v>
      </c>
      <c r="E17" s="181">
        <v>3642</v>
      </c>
      <c r="F17" s="181">
        <v>610</v>
      </c>
      <c r="G17" s="181">
        <v>16</v>
      </c>
      <c r="H17" s="149">
        <f t="shared" ref="H17" si="2">(E17+F17)/C17*100</f>
        <v>93.801014780498576</v>
      </c>
    </row>
    <row r="18" spans="1:17" ht="15" customHeight="1" x14ac:dyDescent="0.25">
      <c r="B18" s="109" t="s">
        <v>32</v>
      </c>
      <c r="C18" s="185" t="s">
        <v>5</v>
      </c>
      <c r="D18" s="181" t="s">
        <v>5</v>
      </c>
      <c r="E18" s="181" t="s">
        <v>5</v>
      </c>
      <c r="F18" s="181" t="s">
        <v>5</v>
      </c>
      <c r="G18" s="181" t="s">
        <v>5</v>
      </c>
      <c r="H18" s="149" t="s">
        <v>5</v>
      </c>
      <c r="K18" s="87"/>
      <c r="L18" s="87"/>
      <c r="M18" s="87"/>
      <c r="N18" s="87"/>
      <c r="O18" s="87"/>
    </row>
    <row r="19" spans="1:17" ht="15" customHeight="1" x14ac:dyDescent="0.25">
      <c r="B19" s="109" t="s">
        <v>21</v>
      </c>
      <c r="C19" s="185">
        <v>670</v>
      </c>
      <c r="D19" s="181">
        <v>66</v>
      </c>
      <c r="E19" s="181">
        <v>387</v>
      </c>
      <c r="F19" s="181">
        <v>188</v>
      </c>
      <c r="G19" s="181">
        <v>29</v>
      </c>
      <c r="H19" s="149">
        <f t="shared" ref="H19:H20" si="3">(E19+F19)/C19*100</f>
        <v>85.820895522388057</v>
      </c>
      <c r="K19" s="87"/>
      <c r="L19" s="87"/>
      <c r="M19" s="87"/>
      <c r="N19" s="87"/>
      <c r="O19" s="87"/>
    </row>
    <row r="20" spans="1:17" ht="15" customHeight="1" x14ac:dyDescent="0.25">
      <c r="B20" s="109" t="s">
        <v>22</v>
      </c>
      <c r="C20" s="185">
        <v>3633</v>
      </c>
      <c r="D20" s="181">
        <v>523</v>
      </c>
      <c r="E20" s="181">
        <v>2068</v>
      </c>
      <c r="F20" s="181">
        <v>962</v>
      </c>
      <c r="G20" s="181">
        <v>80</v>
      </c>
      <c r="H20" s="149">
        <f t="shared" si="3"/>
        <v>83.402146985962005</v>
      </c>
    </row>
    <row r="21" spans="1:17" ht="15" customHeight="1" x14ac:dyDescent="0.25">
      <c r="B21" s="109" t="s">
        <v>57</v>
      </c>
      <c r="C21" s="185" t="s">
        <v>5</v>
      </c>
      <c r="D21" s="181" t="s">
        <v>5</v>
      </c>
      <c r="E21" s="181" t="s">
        <v>5</v>
      </c>
      <c r="F21" s="181" t="s">
        <v>5</v>
      </c>
      <c r="G21" s="181" t="s">
        <v>5</v>
      </c>
      <c r="H21" s="149" t="s">
        <v>5</v>
      </c>
    </row>
    <row r="22" spans="1:17" ht="15" customHeight="1" x14ac:dyDescent="0.25">
      <c r="B22" s="109" t="s">
        <v>23</v>
      </c>
      <c r="C22" s="185" t="s">
        <v>5</v>
      </c>
      <c r="D22" s="181" t="s">
        <v>5</v>
      </c>
      <c r="E22" s="181" t="s">
        <v>5</v>
      </c>
      <c r="F22" s="181" t="s">
        <v>5</v>
      </c>
      <c r="G22" s="181" t="s">
        <v>5</v>
      </c>
      <c r="H22" s="149" t="s">
        <v>5</v>
      </c>
    </row>
    <row r="23" spans="1:17" ht="15" customHeight="1" x14ac:dyDescent="0.25">
      <c r="B23" s="109" t="s">
        <v>25</v>
      </c>
      <c r="C23" s="185" t="s">
        <v>5</v>
      </c>
      <c r="D23" s="181" t="s">
        <v>5</v>
      </c>
      <c r="E23" s="181" t="s">
        <v>5</v>
      </c>
      <c r="F23" s="181" t="s">
        <v>5</v>
      </c>
      <c r="G23" s="181" t="s">
        <v>5</v>
      </c>
      <c r="H23" s="149" t="s">
        <v>5</v>
      </c>
    </row>
    <row r="24" spans="1:17" ht="15" customHeight="1" x14ac:dyDescent="0.25">
      <c r="B24" s="109" t="s">
        <v>28</v>
      </c>
      <c r="C24" s="185">
        <v>7939</v>
      </c>
      <c r="D24" s="181">
        <v>393</v>
      </c>
      <c r="E24" s="181">
        <v>5851</v>
      </c>
      <c r="F24" s="181">
        <v>1398</v>
      </c>
      <c r="G24" s="181">
        <v>297</v>
      </c>
      <c r="H24" s="149">
        <f t="shared" ref="H24:H26" si="4">(E24+F24)/C24*100</f>
        <v>91.308729059075461</v>
      </c>
    </row>
    <row r="25" spans="1:17" ht="15" customHeight="1" x14ac:dyDescent="0.25">
      <c r="B25" s="109" t="s">
        <v>27</v>
      </c>
      <c r="C25" s="185">
        <v>547</v>
      </c>
      <c r="D25" s="181">
        <v>39</v>
      </c>
      <c r="E25" s="181">
        <v>395</v>
      </c>
      <c r="F25" s="181">
        <v>107</v>
      </c>
      <c r="G25" s="181">
        <v>6</v>
      </c>
      <c r="H25" s="149">
        <f t="shared" si="4"/>
        <v>91.773308957952466</v>
      </c>
    </row>
    <row r="26" spans="1:17" ht="15" customHeight="1" x14ac:dyDescent="0.25">
      <c r="B26" s="109" t="s">
        <v>30</v>
      </c>
      <c r="C26" s="185">
        <v>9948</v>
      </c>
      <c r="D26" s="181">
        <v>1141</v>
      </c>
      <c r="E26" s="181">
        <v>6072</v>
      </c>
      <c r="F26" s="181">
        <v>2690</v>
      </c>
      <c r="G26" s="181">
        <v>45</v>
      </c>
      <c r="H26" s="149">
        <f t="shared" si="4"/>
        <v>88.078005629272212</v>
      </c>
    </row>
    <row r="27" spans="1:17" ht="15" customHeight="1" thickBot="1" x14ac:dyDescent="0.3">
      <c r="B27" s="112" t="s">
        <v>3</v>
      </c>
      <c r="C27" s="186" t="s">
        <v>5</v>
      </c>
      <c r="D27" s="182" t="s">
        <v>5</v>
      </c>
      <c r="E27" s="182" t="s">
        <v>5</v>
      </c>
      <c r="F27" s="182" t="s">
        <v>5</v>
      </c>
      <c r="G27" s="182" t="s">
        <v>5</v>
      </c>
      <c r="H27" s="153" t="s">
        <v>5</v>
      </c>
    </row>
    <row r="28" spans="1:17" ht="15" customHeight="1" x14ac:dyDescent="0.25">
      <c r="B28" s="3"/>
      <c r="C28" s="4"/>
      <c r="D28" s="4"/>
      <c r="E28" s="4"/>
      <c r="F28" s="4"/>
      <c r="G28" s="4"/>
    </row>
    <row r="29" spans="1:17" ht="60" customHeight="1" x14ac:dyDescent="0.25">
      <c r="A29" s="83" t="s">
        <v>7</v>
      </c>
      <c r="B29" s="220" t="s">
        <v>165</v>
      </c>
      <c r="C29" s="213"/>
      <c r="D29" s="213"/>
      <c r="E29" s="213"/>
      <c r="F29" s="213"/>
      <c r="G29" s="213"/>
      <c r="H29" s="213"/>
      <c r="I29" s="3"/>
      <c r="J29" s="3"/>
      <c r="P29"/>
      <c r="Q29"/>
    </row>
    <row r="30" spans="1:17" ht="45" customHeight="1" x14ac:dyDescent="0.25">
      <c r="A30" s="83" t="s">
        <v>8</v>
      </c>
      <c r="B30" s="228" t="s">
        <v>91</v>
      </c>
      <c r="C30" s="213"/>
      <c r="D30" s="213"/>
      <c r="E30" s="213"/>
      <c r="F30" s="213"/>
      <c r="G30" s="213"/>
      <c r="H30" s="223"/>
    </row>
    <row r="31" spans="1:17" s="87" customFormat="1" ht="15" customHeight="1" x14ac:dyDescent="0.25">
      <c r="A31" s="4" t="s">
        <v>31</v>
      </c>
      <c r="B31" s="204" t="s">
        <v>159</v>
      </c>
      <c r="C31" s="205"/>
    </row>
    <row r="32" spans="1:17" s="87" customFormat="1" ht="15" customHeight="1" x14ac:dyDescent="0.25">
      <c r="A32" s="99" t="s">
        <v>1</v>
      </c>
      <c r="B32" s="206" t="s">
        <v>105</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K6:O14">
    <sortCondition ref="M6:M14"/>
  </sortState>
  <mergeCells count="8">
    <mergeCell ref="B32:D32"/>
    <mergeCell ref="B31:C31"/>
    <mergeCell ref="B2:H2"/>
    <mergeCell ref="B3:B4"/>
    <mergeCell ref="C3:C4"/>
    <mergeCell ref="D3:H3"/>
    <mergeCell ref="B29:H29"/>
    <mergeCell ref="B30:H30"/>
  </mergeCells>
  <hyperlinks>
    <hyperlink ref="C1" location="Índice!A1" display="[índice Ç]" xr:uid="{00000000-0004-0000-0500-000000000000}"/>
    <hyperlink ref="B32" r:id="rId1" display="http://www.observatorioemigracao.pt/np4/8218" xr:uid="{BC136F0E-923F-4DB1-A50A-EC82F8383822}"/>
    <hyperlink ref="B32:C32" r:id="rId2" display="ttp://www.observatorioemigracao.pt/np4/8218" xr:uid="{EE9D0651-E59E-4181-AF6A-605FD22B18D3}"/>
    <hyperlink ref="B32:D32" r:id="rId3" display="http://www.observatorioemigracao.pt/np4/9387" xr:uid="{CB58F41D-A279-4E3C-B014-31C947813EAD}"/>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3"/>
  <sheetViews>
    <sheetView showGridLines="0" zoomScaleNormal="100" workbookViewId="0">
      <selection activeCell="C1" sqref="C1"/>
    </sheetView>
  </sheetViews>
  <sheetFormatPr defaultColWidth="8.7109375" defaultRowHeight="12" customHeight="1" x14ac:dyDescent="0.25"/>
  <cols>
    <col min="1" max="1" width="12.7109375" style="1" customWidth="1"/>
    <col min="2" max="9" width="18.7109375" style="1" customWidth="1"/>
    <col min="10" max="10" width="9.7109375" customWidth="1"/>
    <col min="11" max="16384" width="8.7109375" style="1"/>
  </cols>
  <sheetData>
    <row r="1" spans="1:13" ht="30" customHeight="1" x14ac:dyDescent="0.25">
      <c r="A1" s="24" t="s">
        <v>0</v>
      </c>
      <c r="B1" s="48"/>
      <c r="C1" s="35" t="s">
        <v>75</v>
      </c>
      <c r="D1" s="33"/>
      <c r="E1" s="33"/>
      <c r="F1" s="7"/>
      <c r="G1" s="7"/>
      <c r="H1" s="35"/>
      <c r="I1" s="35"/>
    </row>
    <row r="2" spans="1:13" s="20" customFormat="1" ht="30" customHeight="1" thickBot="1" x14ac:dyDescent="0.3">
      <c r="B2" s="214" t="s">
        <v>112</v>
      </c>
      <c r="C2" s="215"/>
      <c r="D2" s="215"/>
      <c r="E2" s="215"/>
      <c r="F2" s="215"/>
      <c r="G2" s="215"/>
      <c r="H2" s="215"/>
      <c r="I2" s="215"/>
      <c r="J2"/>
    </row>
    <row r="3" spans="1:13" s="20" customFormat="1" ht="30" customHeight="1" x14ac:dyDescent="0.25">
      <c r="B3" s="232" t="s">
        <v>9</v>
      </c>
      <c r="C3" s="242" t="s">
        <v>12</v>
      </c>
      <c r="D3" s="244" t="s">
        <v>13</v>
      </c>
      <c r="E3" s="245"/>
      <c r="F3" s="236" t="s">
        <v>33</v>
      </c>
      <c r="G3" s="247"/>
      <c r="H3" s="247"/>
      <c r="I3" s="248"/>
      <c r="J3"/>
    </row>
    <row r="4" spans="1:13" s="20" customFormat="1" ht="45" customHeight="1" x14ac:dyDescent="0.25">
      <c r="B4" s="246"/>
      <c r="C4" s="243"/>
      <c r="D4" s="37" t="s">
        <v>2</v>
      </c>
      <c r="E4" s="38" t="s">
        <v>43</v>
      </c>
      <c r="F4" s="37" t="s">
        <v>2</v>
      </c>
      <c r="G4" s="38" t="s">
        <v>43</v>
      </c>
      <c r="H4" s="45" t="s">
        <v>44</v>
      </c>
      <c r="I4" s="45" t="s">
        <v>45</v>
      </c>
      <c r="J4"/>
    </row>
    <row r="5" spans="1:13" ht="15" customHeight="1" x14ac:dyDescent="0.25">
      <c r="B5" s="103" t="s">
        <v>20</v>
      </c>
      <c r="C5" s="139">
        <v>83273548</v>
      </c>
      <c r="D5" s="104">
        <v>10252330</v>
      </c>
      <c r="E5" s="130">
        <f t="shared" ref="E5:E27" si="0">D5/C5*100</f>
        <v>12.31162865787825</v>
      </c>
      <c r="F5" s="140">
        <v>115165</v>
      </c>
      <c r="G5" s="141">
        <f t="shared" ref="G5:G17" si="1">F5/C5*100</f>
        <v>0.13829721774314216</v>
      </c>
      <c r="H5" s="141">
        <f t="shared" ref="H5" si="2">F5/D5*100</f>
        <v>1.1233056290618815</v>
      </c>
      <c r="I5" s="142" t="s">
        <v>5</v>
      </c>
      <c r="M5" s="46"/>
    </row>
    <row r="6" spans="1:13" ht="15" customHeight="1" x14ac:dyDescent="0.25">
      <c r="B6" s="106" t="s">
        <v>4</v>
      </c>
      <c r="C6" s="143" t="s">
        <v>5</v>
      </c>
      <c r="D6" s="107" t="s">
        <v>5</v>
      </c>
      <c r="E6" s="133" t="s">
        <v>5</v>
      </c>
      <c r="F6" s="144" t="s">
        <v>5</v>
      </c>
      <c r="G6" s="145" t="s">
        <v>5</v>
      </c>
      <c r="H6" s="145" t="s">
        <v>5</v>
      </c>
      <c r="I6" s="146" t="s">
        <v>5</v>
      </c>
      <c r="M6" s="46"/>
    </row>
    <row r="7" spans="1:13" ht="15" customHeight="1" x14ac:dyDescent="0.25">
      <c r="A7" s="78"/>
      <c r="B7" s="106" t="s">
        <v>14</v>
      </c>
      <c r="C7" s="143">
        <v>25738140</v>
      </c>
      <c r="D7" s="107">
        <v>7503250</v>
      </c>
      <c r="E7" s="133">
        <f t="shared" si="0"/>
        <v>29.152261973864469</v>
      </c>
      <c r="F7" s="144">
        <v>18380</v>
      </c>
      <c r="G7" s="145">
        <f t="shared" si="1"/>
        <v>7.1411531680222434E-2</v>
      </c>
      <c r="H7" s="145">
        <f t="shared" ref="H7:H17" si="3">F7/D7*100</f>
        <v>0.24496051710925265</v>
      </c>
      <c r="I7" s="146" t="s">
        <v>5</v>
      </c>
    </row>
    <row r="8" spans="1:13" ht="15" customHeight="1" x14ac:dyDescent="0.25">
      <c r="B8" s="106" t="s">
        <v>15</v>
      </c>
      <c r="C8" s="143">
        <v>8978929</v>
      </c>
      <c r="D8" s="107">
        <v>1842426</v>
      </c>
      <c r="E8" s="133">
        <f t="shared" si="0"/>
        <v>20.519440570250637</v>
      </c>
      <c r="F8" s="144">
        <v>3248</v>
      </c>
      <c r="G8" s="145">
        <f t="shared" si="1"/>
        <v>3.6173579276548462E-2</v>
      </c>
      <c r="H8" s="145">
        <f t="shared" si="3"/>
        <v>0.17628930551349145</v>
      </c>
      <c r="I8" s="146" t="s">
        <v>5</v>
      </c>
    </row>
    <row r="9" spans="1:13" ht="15" customHeight="1" x14ac:dyDescent="0.25">
      <c r="B9" s="109" t="s">
        <v>29</v>
      </c>
      <c r="C9" s="147">
        <v>11617623</v>
      </c>
      <c r="D9" s="110">
        <v>2119691</v>
      </c>
      <c r="E9" s="133">
        <f t="shared" si="0"/>
        <v>18.245479303296381</v>
      </c>
      <c r="F9" s="148">
        <v>38423</v>
      </c>
      <c r="G9" s="133">
        <f t="shared" si="1"/>
        <v>0.33073030515794838</v>
      </c>
      <c r="H9" s="133">
        <f t="shared" si="3"/>
        <v>1.8126698655605935</v>
      </c>
      <c r="I9" s="149" t="s">
        <v>5</v>
      </c>
    </row>
    <row r="10" spans="1:13" ht="15" customHeight="1" x14ac:dyDescent="0.25">
      <c r="B10" s="109" t="s">
        <v>16</v>
      </c>
      <c r="C10" s="147">
        <v>190755799</v>
      </c>
      <c r="D10" s="110">
        <v>592570</v>
      </c>
      <c r="E10" s="133">
        <f t="shared" si="0"/>
        <v>0.31064324288248768</v>
      </c>
      <c r="F10" s="148">
        <v>137973</v>
      </c>
      <c r="G10" s="133">
        <f t="shared" si="1"/>
        <v>7.2329649071376331E-2</v>
      </c>
      <c r="H10" s="133">
        <f t="shared" si="3"/>
        <v>23.283831446073883</v>
      </c>
      <c r="I10" s="149" t="s">
        <v>40</v>
      </c>
    </row>
    <row r="11" spans="1:13" ht="15" customHeight="1" x14ac:dyDescent="0.25">
      <c r="B11" s="109" t="s">
        <v>6</v>
      </c>
      <c r="C11" s="147">
        <v>491233</v>
      </c>
      <c r="D11" s="110">
        <v>18562</v>
      </c>
      <c r="E11" s="133" t="s">
        <v>5</v>
      </c>
      <c r="F11" s="148">
        <v>2050</v>
      </c>
      <c r="G11" s="133">
        <f t="shared" si="1"/>
        <v>0.41731724049483648</v>
      </c>
      <c r="H11" s="133">
        <f t="shared" si="3"/>
        <v>11.044068527098373</v>
      </c>
      <c r="I11" s="149" t="s">
        <v>55</v>
      </c>
    </row>
    <row r="12" spans="1:13" ht="15" customHeight="1" x14ac:dyDescent="0.25">
      <c r="B12" s="109" t="s">
        <v>17</v>
      </c>
      <c r="C12" s="147">
        <v>36328475</v>
      </c>
      <c r="D12" s="110">
        <v>9606600</v>
      </c>
      <c r="E12" s="133">
        <f t="shared" si="0"/>
        <v>26.443719423950498</v>
      </c>
      <c r="F12" s="148">
        <v>133695</v>
      </c>
      <c r="G12" s="133">
        <f t="shared" si="1"/>
        <v>0.36801709953418082</v>
      </c>
      <c r="H12" s="133">
        <f>F12/D12*100</f>
        <v>1.3916994566235714</v>
      </c>
      <c r="I12" s="149" t="s">
        <v>5</v>
      </c>
    </row>
    <row r="13" spans="1:13" ht="15" customHeight="1" x14ac:dyDescent="0.25">
      <c r="B13" s="109" t="s">
        <v>18</v>
      </c>
      <c r="C13" s="147">
        <v>5873420</v>
      </c>
      <c r="D13" s="110">
        <v>746302</v>
      </c>
      <c r="E13" s="133">
        <f t="shared" si="0"/>
        <v>12.706429984574575</v>
      </c>
      <c r="F13" s="148">
        <v>3656</v>
      </c>
      <c r="G13" s="133">
        <f t="shared" si="1"/>
        <v>6.22465275767781E-2</v>
      </c>
      <c r="H13" s="133">
        <f t="shared" si="3"/>
        <v>0.48988211206723281</v>
      </c>
      <c r="I13" s="149" t="s">
        <v>5</v>
      </c>
    </row>
    <row r="14" spans="1:13" ht="15" customHeight="1" x14ac:dyDescent="0.25">
      <c r="B14" s="109" t="s">
        <v>26</v>
      </c>
      <c r="C14" s="147">
        <v>47475420</v>
      </c>
      <c r="D14" s="110">
        <v>7534513</v>
      </c>
      <c r="E14" s="133">
        <f t="shared" si="0"/>
        <v>15.87034511753661</v>
      </c>
      <c r="F14" s="148">
        <v>93621</v>
      </c>
      <c r="G14" s="133">
        <f t="shared" si="1"/>
        <v>0.1971988873400172</v>
      </c>
      <c r="H14" s="133">
        <f t="shared" si="3"/>
        <v>1.2425620607463284</v>
      </c>
      <c r="I14" s="149" t="s">
        <v>5</v>
      </c>
    </row>
    <row r="15" spans="1:13" ht="15" customHeight="1" x14ac:dyDescent="0.25">
      <c r="B15" s="109" t="s">
        <v>36</v>
      </c>
      <c r="C15" s="147">
        <v>328721891</v>
      </c>
      <c r="D15" s="110">
        <v>51364162</v>
      </c>
      <c r="E15" s="133">
        <f t="shared" si="0"/>
        <v>15.625415710449293</v>
      </c>
      <c r="F15" s="148">
        <v>183633</v>
      </c>
      <c r="G15" s="133">
        <f t="shared" si="1"/>
        <v>5.5862723179576752E-2</v>
      </c>
      <c r="H15" s="133">
        <f t="shared" si="3"/>
        <v>0.35751191657716525</v>
      </c>
      <c r="I15" s="149" t="s">
        <v>5</v>
      </c>
    </row>
    <row r="16" spans="1:13" ht="15" customHeight="1" x14ac:dyDescent="0.25">
      <c r="B16" s="109" t="s">
        <v>19</v>
      </c>
      <c r="C16" s="147">
        <v>67842591</v>
      </c>
      <c r="D16" s="110">
        <v>7006700</v>
      </c>
      <c r="E16" s="133">
        <f t="shared" si="0"/>
        <v>10.327877955015014</v>
      </c>
      <c r="F16" s="148">
        <v>573000</v>
      </c>
      <c r="G16" s="133">
        <f t="shared" si="1"/>
        <v>0.84460217623469003</v>
      </c>
      <c r="H16" s="133">
        <f t="shared" si="3"/>
        <v>8.177886879700857</v>
      </c>
      <c r="I16" s="149" t="s">
        <v>56</v>
      </c>
    </row>
    <row r="17" spans="1:13" ht="15" customHeight="1" x14ac:dyDescent="0.25">
      <c r="B17" s="109" t="s">
        <v>24</v>
      </c>
      <c r="C17" s="147">
        <v>17590672</v>
      </c>
      <c r="D17" s="110">
        <v>2412344</v>
      </c>
      <c r="E17" s="133">
        <f t="shared" si="0"/>
        <v>13.713768297197515</v>
      </c>
      <c r="F17" s="148">
        <v>21735</v>
      </c>
      <c r="G17" s="133">
        <f t="shared" si="1"/>
        <v>0.12355980487840375</v>
      </c>
      <c r="H17" s="133">
        <f t="shared" si="3"/>
        <v>0.90099090345323896</v>
      </c>
      <c r="I17" s="149" t="s">
        <v>5</v>
      </c>
    </row>
    <row r="18" spans="1:13" ht="15" customHeight="1" x14ac:dyDescent="0.25">
      <c r="B18" s="109" t="s">
        <v>32</v>
      </c>
      <c r="C18" s="147">
        <v>5084879</v>
      </c>
      <c r="D18" s="110">
        <v>2070592</v>
      </c>
      <c r="E18" s="133">
        <f t="shared" si="0"/>
        <v>40.72057565184933</v>
      </c>
      <c r="F18" s="148">
        <v>5987</v>
      </c>
      <c r="G18" s="133">
        <f>F18/C18*100</f>
        <v>0.11774124812016175</v>
      </c>
      <c r="H18" s="133">
        <f>F18/D18*100</f>
        <v>0.28914436064661697</v>
      </c>
      <c r="I18" s="149" t="s">
        <v>5</v>
      </c>
    </row>
    <row r="19" spans="1:13" ht="15" customHeight="1" x14ac:dyDescent="0.25">
      <c r="B19" s="109" t="s">
        <v>21</v>
      </c>
      <c r="C19" s="147">
        <v>59030133</v>
      </c>
      <c r="D19" s="110">
        <v>6161003</v>
      </c>
      <c r="E19" s="133">
        <f t="shared" si="0"/>
        <v>10.437047465232714</v>
      </c>
      <c r="F19" s="148">
        <v>6562</v>
      </c>
      <c r="G19" s="133">
        <f t="shared" ref="G19:G27" si="4">F19/C19*100</f>
        <v>1.1116356454761842E-2</v>
      </c>
      <c r="H19" s="133">
        <f t="shared" ref="H19:H27" si="5">F19/D19*100</f>
        <v>0.10650863179258313</v>
      </c>
      <c r="I19" s="149" t="s">
        <v>5</v>
      </c>
    </row>
    <row r="20" spans="1:13" ht="15" customHeight="1" x14ac:dyDescent="0.25">
      <c r="B20" s="109" t="s">
        <v>22</v>
      </c>
      <c r="C20" s="147">
        <v>634730</v>
      </c>
      <c r="D20" s="110" t="s">
        <v>5</v>
      </c>
      <c r="E20" s="133" t="s">
        <v>5</v>
      </c>
      <c r="F20" s="148">
        <v>72948</v>
      </c>
      <c r="G20" s="133">
        <f t="shared" si="4"/>
        <v>11.492760701400595</v>
      </c>
      <c r="H20" s="133" t="s">
        <v>5</v>
      </c>
      <c r="I20" s="149" t="s">
        <v>5</v>
      </c>
    </row>
    <row r="21" spans="1:13" ht="15" customHeight="1" x14ac:dyDescent="0.25">
      <c r="B21" s="109" t="s">
        <v>57</v>
      </c>
      <c r="C21" s="147">
        <v>682070</v>
      </c>
      <c r="D21" s="110">
        <v>400689</v>
      </c>
      <c r="E21" s="133">
        <f t="shared" si="0"/>
        <v>58.746023135455303</v>
      </c>
      <c r="F21" s="148">
        <v>2213</v>
      </c>
      <c r="G21" s="133">
        <f t="shared" si="4"/>
        <v>0.32445350183998706</v>
      </c>
      <c r="H21" s="133">
        <f t="shared" si="5"/>
        <v>0.55229866554859253</v>
      </c>
      <c r="I21" s="149" t="s">
        <v>55</v>
      </c>
    </row>
    <row r="22" spans="1:13" ht="15" customHeight="1" x14ac:dyDescent="0.25">
      <c r="B22" s="109" t="s">
        <v>23</v>
      </c>
      <c r="C22" s="147">
        <v>20252223</v>
      </c>
      <c r="D22" s="110">
        <v>342117</v>
      </c>
      <c r="E22" s="133">
        <f t="shared" si="0"/>
        <v>1.6892812211281694</v>
      </c>
      <c r="F22" s="148">
        <v>3767</v>
      </c>
      <c r="G22" s="133">
        <f t="shared" si="4"/>
        <v>1.8600427222236295E-2</v>
      </c>
      <c r="H22" s="133">
        <f t="shared" si="5"/>
        <v>1.1010853012273578</v>
      </c>
      <c r="I22" s="149" t="s">
        <v>5</v>
      </c>
    </row>
    <row r="23" spans="1:13" ht="15" customHeight="1" x14ac:dyDescent="0.25">
      <c r="B23" s="109" t="s">
        <v>25</v>
      </c>
      <c r="C23" s="147">
        <v>5425271</v>
      </c>
      <c r="D23" s="110">
        <v>898218</v>
      </c>
      <c r="E23" s="133">
        <f t="shared" si="0"/>
        <v>16.556186778503783</v>
      </c>
      <c r="F23" s="148">
        <v>3967</v>
      </c>
      <c r="G23" s="133">
        <f t="shared" si="4"/>
        <v>7.3120771294189729E-2</v>
      </c>
      <c r="H23" s="133">
        <f t="shared" si="5"/>
        <v>0.44165224923125568</v>
      </c>
      <c r="I23" s="149" t="s">
        <v>5</v>
      </c>
    </row>
    <row r="24" spans="1:13" ht="15" customHeight="1" x14ac:dyDescent="0.25">
      <c r="B24" s="109" t="s">
        <v>28</v>
      </c>
      <c r="C24" s="147">
        <v>59597538</v>
      </c>
      <c r="D24" s="110">
        <v>10017971</v>
      </c>
      <c r="E24" s="133">
        <f t="shared" si="0"/>
        <v>16.809370548159222</v>
      </c>
      <c r="F24" s="148">
        <v>156295</v>
      </c>
      <c r="G24" s="133">
        <f t="shared" si="4"/>
        <v>0.26225076613064113</v>
      </c>
      <c r="H24" s="133">
        <f t="shared" si="5"/>
        <v>1.5601462611540802</v>
      </c>
      <c r="I24" s="149" t="s">
        <v>5</v>
      </c>
    </row>
    <row r="25" spans="1:13" ht="15" customHeight="1" x14ac:dyDescent="0.25">
      <c r="B25" s="109" t="s">
        <v>27</v>
      </c>
      <c r="C25" s="147">
        <v>10521556</v>
      </c>
      <c r="D25" s="110">
        <v>2145674</v>
      </c>
      <c r="E25" s="133">
        <f t="shared" si="0"/>
        <v>20.393124362974451</v>
      </c>
      <c r="F25" s="148">
        <v>4740</v>
      </c>
      <c r="G25" s="133">
        <f t="shared" si="4"/>
        <v>4.5050370876703029E-2</v>
      </c>
      <c r="H25" s="133">
        <f t="shared" si="5"/>
        <v>0.22090960695800013</v>
      </c>
      <c r="I25" s="149" t="s">
        <v>5</v>
      </c>
    </row>
    <row r="26" spans="1:13" ht="15" customHeight="1" x14ac:dyDescent="0.25">
      <c r="B26" s="109" t="s">
        <v>30</v>
      </c>
      <c r="C26" s="147">
        <v>8815385</v>
      </c>
      <c r="D26" s="110">
        <v>2733934</v>
      </c>
      <c r="E26" s="133">
        <f t="shared" si="0"/>
        <v>31.013211561378206</v>
      </c>
      <c r="F26" s="148">
        <v>203847</v>
      </c>
      <c r="G26" s="133">
        <f t="shared" si="4"/>
        <v>2.3124004226701387</v>
      </c>
      <c r="H26" s="133">
        <f t="shared" si="5"/>
        <v>7.4561785324737171</v>
      </c>
      <c r="I26" s="149" t="s">
        <v>56</v>
      </c>
    </row>
    <row r="27" spans="1:13" ht="15" customHeight="1" thickBot="1" x14ac:dyDescent="0.3">
      <c r="B27" s="112" t="s">
        <v>3</v>
      </c>
      <c r="C27" s="150">
        <v>27150095</v>
      </c>
      <c r="D27" s="113">
        <v>1156578</v>
      </c>
      <c r="E27" s="151">
        <f t="shared" si="0"/>
        <v>4.2599408952344371</v>
      </c>
      <c r="F27" s="152">
        <v>37326</v>
      </c>
      <c r="G27" s="138">
        <f t="shared" si="4"/>
        <v>0.13748018192938183</v>
      </c>
      <c r="H27" s="138">
        <f t="shared" si="5"/>
        <v>3.2272790940170055</v>
      </c>
      <c r="I27" s="153" t="s">
        <v>5</v>
      </c>
    </row>
    <row r="28" spans="1:13" ht="15" customHeight="1" x14ac:dyDescent="0.25">
      <c r="B28" s="3"/>
      <c r="C28" s="3"/>
      <c r="D28" s="3"/>
      <c r="E28" s="3"/>
      <c r="F28" s="4"/>
      <c r="G28" s="4"/>
      <c r="H28" s="4"/>
      <c r="I28" s="4"/>
    </row>
    <row r="29" spans="1:13" ht="30" customHeight="1" x14ac:dyDescent="0.25">
      <c r="A29" s="26" t="s">
        <v>7</v>
      </c>
      <c r="B29" s="220" t="s">
        <v>130</v>
      </c>
      <c r="C29" s="213"/>
      <c r="D29" s="213"/>
      <c r="E29" s="213"/>
      <c r="F29" s="213"/>
      <c r="G29" s="213"/>
      <c r="H29" s="239"/>
      <c r="I29" s="239"/>
      <c r="K29"/>
      <c r="L29"/>
      <c r="M29"/>
    </row>
    <row r="30" spans="1:13" ht="72" customHeight="1" x14ac:dyDescent="0.25">
      <c r="A30" s="26" t="s">
        <v>8</v>
      </c>
      <c r="B30" s="240" t="s">
        <v>63</v>
      </c>
      <c r="C30" s="241"/>
      <c r="D30" s="241"/>
      <c r="E30" s="241"/>
      <c r="F30" s="223"/>
      <c r="G30" s="223"/>
      <c r="H30" s="223"/>
      <c r="I30" s="223"/>
    </row>
    <row r="31" spans="1:13" s="87" customFormat="1" ht="15" customHeight="1" x14ac:dyDescent="0.25">
      <c r="A31" s="4" t="s">
        <v>31</v>
      </c>
      <c r="B31" s="204" t="s">
        <v>159</v>
      </c>
      <c r="C31" s="205"/>
    </row>
    <row r="32" spans="1:13" s="87" customFormat="1" ht="15" customHeight="1" x14ac:dyDescent="0.25">
      <c r="A32" s="99" t="s">
        <v>1</v>
      </c>
      <c r="B32" s="206" t="s">
        <v>105</v>
      </c>
      <c r="C32" s="206"/>
      <c r="D32" s="206"/>
      <c r="E32" s="188"/>
      <c r="F32" s="188"/>
      <c r="G32" s="188"/>
      <c r="H32" s="100"/>
    </row>
    <row r="33" ht="15" customHeight="1" x14ac:dyDescent="0.25"/>
  </sheetData>
  <sortState xmlns:xlrd2="http://schemas.microsoft.com/office/spreadsheetml/2017/richdata2" ref="B6:I27">
    <sortCondition ref="B5"/>
  </sortState>
  <mergeCells count="9">
    <mergeCell ref="B32:D32"/>
    <mergeCell ref="B29:I29"/>
    <mergeCell ref="B30:I30"/>
    <mergeCell ref="B31:C31"/>
    <mergeCell ref="B2:I2"/>
    <mergeCell ref="C3:C4"/>
    <mergeCell ref="D3:E3"/>
    <mergeCell ref="B3:B4"/>
    <mergeCell ref="F3:I3"/>
  </mergeCells>
  <hyperlinks>
    <hyperlink ref="C1" location="Índice!A1" display="[índice Ç]" xr:uid="{00000000-0004-0000-0600-000000000000}"/>
    <hyperlink ref="B32" r:id="rId1" display="http://www.observatorioemigracao.pt/np4/8218" xr:uid="{50276DC2-15D1-40FF-BC83-6DFA09CCD407}"/>
    <hyperlink ref="B32:C32" r:id="rId2" display="ttp://www.observatorioemigracao.pt/np4/8218" xr:uid="{FE251CA0-784A-41B9-9A65-87BAB6714E0A}"/>
    <hyperlink ref="B32:D32" r:id="rId3" display="http://www.observatorioemigracao.pt/np4/9387" xr:uid="{1746E957-F1E5-4708-9676-6D3444ADF370}"/>
  </hyperlinks>
  <printOptions horizontalCentered="1"/>
  <pageMargins left="0.23622047244094491" right="0.23622047244094491" top="0.74803149606299213" bottom="0.74803149606299213" header="0.31496062992125984" footer="0.31496062992125984"/>
  <pageSetup paperSize="9" scale="85" orientation="landscape" horizontalDpi="4294967293" verticalDpi="4294967293" r:id="rId4"/>
  <headerFooter>
    <oddFooter>&amp;C&amp;"Arial,Negrito"&amp;8&amp;P/&amp;N</oddFooter>
  </headerFooter>
  <drawing r:id="rId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1"/>
  <sheetViews>
    <sheetView showGridLines="0" workbookViewId="0">
      <selection activeCell="C1" sqref="C1"/>
    </sheetView>
  </sheetViews>
  <sheetFormatPr defaultColWidth="8.7109375" defaultRowHeight="12" customHeight="1" x14ac:dyDescent="0.25"/>
  <cols>
    <col min="1" max="1" width="12.7109375" style="82" customWidth="1"/>
    <col min="2" max="8" width="18.7109375" style="1" customWidth="1"/>
    <col min="9" max="9" width="18.7109375" customWidth="1"/>
    <col min="10" max="12" width="8.7109375" style="1"/>
    <col min="13" max="14" width="8.7109375" style="1" customWidth="1"/>
    <col min="15" max="16384" width="8.7109375" style="1"/>
  </cols>
  <sheetData>
    <row r="1" spans="1:18" ht="30" customHeight="1" x14ac:dyDescent="0.25">
      <c r="A1" s="24" t="s">
        <v>0</v>
      </c>
      <c r="B1" s="48"/>
      <c r="C1" s="35" t="s">
        <v>75</v>
      </c>
      <c r="D1" s="7"/>
      <c r="E1" s="7"/>
      <c r="F1" s="7"/>
      <c r="G1" s="7"/>
      <c r="I1" s="35"/>
    </row>
    <row r="2" spans="1:18" ht="30" customHeight="1" thickBot="1" x14ac:dyDescent="0.3">
      <c r="B2" s="225" t="s">
        <v>113</v>
      </c>
      <c r="C2" s="226"/>
      <c r="D2" s="226"/>
      <c r="E2" s="226"/>
      <c r="F2" s="226"/>
      <c r="G2" s="226"/>
      <c r="H2" s="226"/>
      <c r="I2" s="227"/>
    </row>
    <row r="3" spans="1:18" ht="30" customHeight="1" x14ac:dyDescent="0.25">
      <c r="B3" s="232" t="s">
        <v>9</v>
      </c>
      <c r="C3" s="236" t="s">
        <v>71</v>
      </c>
      <c r="D3" s="237"/>
      <c r="E3" s="238"/>
      <c r="F3" s="236" t="s">
        <v>33</v>
      </c>
      <c r="G3" s="237"/>
      <c r="H3" s="237"/>
      <c r="I3" s="237"/>
    </row>
    <row r="4" spans="1:18" ht="45" customHeight="1" x14ac:dyDescent="0.25">
      <c r="B4" s="233"/>
      <c r="C4" s="91">
        <v>2022</v>
      </c>
      <c r="D4" s="45">
        <v>2021</v>
      </c>
      <c r="E4" s="92" t="s">
        <v>66</v>
      </c>
      <c r="F4" s="91">
        <v>2022</v>
      </c>
      <c r="G4" s="45">
        <v>2021</v>
      </c>
      <c r="H4" s="45" t="s">
        <v>67</v>
      </c>
      <c r="I4" s="45" t="s">
        <v>66</v>
      </c>
    </row>
    <row r="5" spans="1:18" ht="15" customHeight="1" x14ac:dyDescent="0.25">
      <c r="B5" s="103" t="s">
        <v>20</v>
      </c>
      <c r="C5" s="127">
        <v>10252330</v>
      </c>
      <c r="D5" s="105">
        <v>9923125</v>
      </c>
      <c r="E5" s="128">
        <f>(C5/D5*100)-100</f>
        <v>3.3175536940228056</v>
      </c>
      <c r="F5" s="105">
        <v>115165</v>
      </c>
      <c r="G5" s="105">
        <v>114825</v>
      </c>
      <c r="H5" s="129">
        <f>F5-G5</f>
        <v>340</v>
      </c>
      <c r="I5" s="130">
        <f>(F5/G5*100)-100</f>
        <v>0.29610276507729338</v>
      </c>
      <c r="J5" s="97"/>
    </row>
    <row r="6" spans="1:18" ht="15" customHeight="1" x14ac:dyDescent="0.25">
      <c r="B6" s="106" t="s">
        <v>4</v>
      </c>
      <c r="C6" s="131" t="s">
        <v>5</v>
      </c>
      <c r="D6" s="108" t="s">
        <v>5</v>
      </c>
      <c r="E6" s="132" t="s">
        <v>5</v>
      </c>
      <c r="F6" s="108" t="s">
        <v>5</v>
      </c>
      <c r="G6" s="108" t="s">
        <v>5</v>
      </c>
      <c r="H6" s="111" t="s">
        <v>5</v>
      </c>
      <c r="I6" s="133" t="s">
        <v>5</v>
      </c>
      <c r="J6" s="97"/>
    </row>
    <row r="7" spans="1:18" ht="15" customHeight="1" x14ac:dyDescent="0.25">
      <c r="B7" s="106" t="s">
        <v>14</v>
      </c>
      <c r="C7" s="131">
        <v>7503250</v>
      </c>
      <c r="D7" s="108">
        <v>7653990</v>
      </c>
      <c r="E7" s="132">
        <f t="shared" ref="E7:E26" si="0">(C7/D7*100)-100</f>
        <v>-1.9694303232693073</v>
      </c>
      <c r="F7" s="108">
        <v>18380</v>
      </c>
      <c r="G7" s="108">
        <v>18610</v>
      </c>
      <c r="H7" s="111">
        <f t="shared" ref="H7:H26" si="1">F7-G7</f>
        <v>-230</v>
      </c>
      <c r="I7" s="133">
        <f t="shared" ref="I7:I26" si="2">(F7/G7*100)-100</f>
        <v>-1.2358946802794151</v>
      </c>
      <c r="J7" s="97"/>
    </row>
    <row r="8" spans="1:18" ht="15" customHeight="1" x14ac:dyDescent="0.25">
      <c r="B8" s="106" t="s">
        <v>15</v>
      </c>
      <c r="C8" s="131">
        <v>1842426</v>
      </c>
      <c r="D8" s="108">
        <v>1797573</v>
      </c>
      <c r="E8" s="132">
        <f t="shared" si="0"/>
        <v>2.495197691554111</v>
      </c>
      <c r="F8" s="131">
        <v>3248</v>
      </c>
      <c r="G8" s="108">
        <v>3105</v>
      </c>
      <c r="H8" s="111">
        <f t="shared" si="1"/>
        <v>143</v>
      </c>
      <c r="I8" s="133">
        <f t="shared" si="2"/>
        <v>4.6054750402576587</v>
      </c>
      <c r="J8" s="97"/>
    </row>
    <row r="9" spans="1:18" ht="15" customHeight="1" x14ac:dyDescent="0.25">
      <c r="B9" s="109" t="s">
        <v>29</v>
      </c>
      <c r="C9" s="134">
        <v>2119691</v>
      </c>
      <c r="D9" s="111">
        <v>2075859</v>
      </c>
      <c r="E9" s="135">
        <f t="shared" si="0"/>
        <v>2.1115114273175521</v>
      </c>
      <c r="F9" s="111">
        <v>38423</v>
      </c>
      <c r="G9" s="111">
        <v>37798</v>
      </c>
      <c r="H9" s="111">
        <f t="shared" si="1"/>
        <v>625</v>
      </c>
      <c r="I9" s="133">
        <f t="shared" si="2"/>
        <v>1.6535266416212409</v>
      </c>
      <c r="J9" s="97"/>
    </row>
    <row r="10" spans="1:18" ht="15" customHeight="1" x14ac:dyDescent="0.25">
      <c r="B10" s="109" t="s">
        <v>16</v>
      </c>
      <c r="C10" s="134" t="s">
        <v>5</v>
      </c>
      <c r="D10" s="111" t="s">
        <v>5</v>
      </c>
      <c r="E10" s="135" t="s">
        <v>5</v>
      </c>
      <c r="F10" s="111" t="s">
        <v>5</v>
      </c>
      <c r="G10" s="111" t="s">
        <v>5</v>
      </c>
      <c r="H10" s="111" t="s">
        <v>5</v>
      </c>
      <c r="I10" s="133" t="s">
        <v>5</v>
      </c>
      <c r="J10" s="97"/>
    </row>
    <row r="11" spans="1:18" ht="15" customHeight="1" x14ac:dyDescent="0.25">
      <c r="B11" s="109" t="s">
        <v>6</v>
      </c>
      <c r="C11" s="134" t="s">
        <v>5</v>
      </c>
      <c r="D11" s="111" t="s">
        <v>5</v>
      </c>
      <c r="E11" s="135" t="s">
        <v>5</v>
      </c>
      <c r="F11" s="111" t="s">
        <v>5</v>
      </c>
      <c r="G11" s="111" t="s">
        <v>5</v>
      </c>
      <c r="H11" s="111" t="s">
        <v>5</v>
      </c>
      <c r="I11" s="133" t="s">
        <v>5</v>
      </c>
      <c r="J11" s="97"/>
    </row>
    <row r="12" spans="1:18" ht="15" customHeight="1" x14ac:dyDescent="0.25">
      <c r="B12" s="109" t="s">
        <v>17</v>
      </c>
      <c r="C12" s="134" t="s">
        <v>5</v>
      </c>
      <c r="D12" s="111" t="s">
        <v>5</v>
      </c>
      <c r="E12" s="135" t="s">
        <v>5</v>
      </c>
      <c r="F12" s="111" t="s">
        <v>5</v>
      </c>
      <c r="G12" s="111" t="s">
        <v>5</v>
      </c>
      <c r="H12" s="111" t="s">
        <v>5</v>
      </c>
      <c r="I12" s="133" t="s">
        <v>5</v>
      </c>
      <c r="J12" s="97"/>
    </row>
    <row r="13" spans="1:18" ht="15" customHeight="1" x14ac:dyDescent="0.25">
      <c r="B13" s="109" t="s">
        <v>18</v>
      </c>
      <c r="C13" s="134">
        <v>746302</v>
      </c>
      <c r="D13" s="111">
        <v>746302</v>
      </c>
      <c r="E13" s="135">
        <f t="shared" si="0"/>
        <v>0</v>
      </c>
      <c r="F13" s="111">
        <v>3656</v>
      </c>
      <c r="G13" s="111">
        <v>3156</v>
      </c>
      <c r="H13" s="111">
        <f t="shared" si="1"/>
        <v>500</v>
      </c>
      <c r="I13" s="133">
        <f t="shared" si="2"/>
        <v>15.842839036755379</v>
      </c>
      <c r="J13" s="97"/>
    </row>
    <row r="14" spans="1:18" ht="15" customHeight="1" x14ac:dyDescent="0.25">
      <c r="B14" s="109" t="s">
        <v>26</v>
      </c>
      <c r="C14" s="134">
        <v>7534513</v>
      </c>
      <c r="D14" s="111">
        <v>7322408</v>
      </c>
      <c r="E14" s="135">
        <f t="shared" si="0"/>
        <v>2.8966564004627884</v>
      </c>
      <c r="F14" s="111">
        <v>93621</v>
      </c>
      <c r="G14" s="111">
        <v>93902</v>
      </c>
      <c r="H14" s="111">
        <f t="shared" si="1"/>
        <v>-281</v>
      </c>
      <c r="I14" s="133">
        <f t="shared" si="2"/>
        <v>-0.29924815232902802</v>
      </c>
      <c r="J14" s="97"/>
    </row>
    <row r="15" spans="1:18" ht="15" customHeight="1" x14ac:dyDescent="0.25">
      <c r="B15" s="109" t="s">
        <v>36</v>
      </c>
      <c r="C15" s="134">
        <v>51364162</v>
      </c>
      <c r="D15" s="111">
        <v>49266476</v>
      </c>
      <c r="E15" s="135">
        <f t="shared" si="0"/>
        <v>4.2578365052941933</v>
      </c>
      <c r="F15" s="111">
        <v>183633</v>
      </c>
      <c r="G15" s="111">
        <v>162121</v>
      </c>
      <c r="H15" s="111">
        <f t="shared" si="1"/>
        <v>21512</v>
      </c>
      <c r="I15" s="133">
        <f t="shared" si="2"/>
        <v>13.269101473590709</v>
      </c>
      <c r="J15" s="97"/>
    </row>
    <row r="16" spans="1:18" ht="15" customHeight="1" x14ac:dyDescent="0.25">
      <c r="B16" s="109" t="s">
        <v>19</v>
      </c>
      <c r="C16" s="134">
        <v>7006700</v>
      </c>
      <c r="D16" s="111">
        <v>6963500</v>
      </c>
      <c r="E16" s="135">
        <f t="shared" si="0"/>
        <v>0.62037768363609302</v>
      </c>
      <c r="F16" s="111">
        <v>573000</v>
      </c>
      <c r="G16" s="111">
        <v>588700</v>
      </c>
      <c r="H16" s="111">
        <f t="shared" si="1"/>
        <v>-15700</v>
      </c>
      <c r="I16" s="133">
        <f t="shared" si="2"/>
        <v>-2.6668931544080294</v>
      </c>
      <c r="J16" s="97"/>
      <c r="K16" s="81"/>
      <c r="L16" s="81"/>
      <c r="M16" s="81"/>
      <c r="N16" s="81"/>
      <c r="O16" s="81"/>
      <c r="P16" s="81"/>
      <c r="Q16" s="81"/>
      <c r="R16" s="81"/>
    </row>
    <row r="17" spans="1:18" ht="15" customHeight="1" x14ac:dyDescent="0.25">
      <c r="B17" s="109" t="s">
        <v>24</v>
      </c>
      <c r="C17" s="134">
        <v>2412344</v>
      </c>
      <c r="D17" s="111">
        <v>2312921</v>
      </c>
      <c r="E17" s="135">
        <f t="shared" si="0"/>
        <v>4.2985903971644461</v>
      </c>
      <c r="F17" s="111">
        <v>21735</v>
      </c>
      <c r="G17" s="111">
        <v>19816</v>
      </c>
      <c r="H17" s="111">
        <f t="shared" si="1"/>
        <v>1919</v>
      </c>
      <c r="I17" s="133">
        <f t="shared" si="2"/>
        <v>9.6840936616875268</v>
      </c>
      <c r="J17" s="97"/>
    </row>
    <row r="18" spans="1:18" ht="15" customHeight="1" x14ac:dyDescent="0.25">
      <c r="B18" s="109" t="s">
        <v>32</v>
      </c>
      <c r="C18" s="134" t="s">
        <v>5</v>
      </c>
      <c r="D18" s="111" t="s">
        <v>5</v>
      </c>
      <c r="E18" s="135" t="s">
        <v>5</v>
      </c>
      <c r="F18" s="111" t="s">
        <v>5</v>
      </c>
      <c r="G18" s="111" t="s">
        <v>5</v>
      </c>
      <c r="H18" s="111" t="s">
        <v>5</v>
      </c>
      <c r="I18" s="133" t="s">
        <v>5</v>
      </c>
      <c r="J18" s="97"/>
    </row>
    <row r="19" spans="1:18" ht="15" customHeight="1" x14ac:dyDescent="0.25">
      <c r="B19" s="109" t="s">
        <v>21</v>
      </c>
      <c r="C19" s="134">
        <v>6161003</v>
      </c>
      <c r="D19" s="111">
        <v>6262207</v>
      </c>
      <c r="E19" s="135">
        <f t="shared" si="0"/>
        <v>-1.6161075480258091</v>
      </c>
      <c r="F19" s="111">
        <v>6562</v>
      </c>
      <c r="G19" s="111">
        <v>7068</v>
      </c>
      <c r="H19" s="111">
        <f t="shared" si="1"/>
        <v>-506</v>
      </c>
      <c r="I19" s="133">
        <f t="shared" si="2"/>
        <v>-7.1590265987549486</v>
      </c>
      <c r="J19" s="97"/>
    </row>
    <row r="20" spans="1:18" ht="15" customHeight="1" x14ac:dyDescent="0.25">
      <c r="B20" s="109" t="s">
        <v>22</v>
      </c>
      <c r="C20" s="134" t="s">
        <v>5</v>
      </c>
      <c r="D20" s="111" t="s">
        <v>5</v>
      </c>
      <c r="E20" s="135" t="s">
        <v>5</v>
      </c>
      <c r="F20" s="111" t="s">
        <v>5</v>
      </c>
      <c r="G20" s="111" t="s">
        <v>5</v>
      </c>
      <c r="H20" s="111" t="s">
        <v>5</v>
      </c>
      <c r="I20" s="133" t="s">
        <v>5</v>
      </c>
      <c r="J20" s="97"/>
    </row>
    <row r="21" spans="1:18" ht="15" customHeight="1" x14ac:dyDescent="0.25">
      <c r="B21" s="109" t="s">
        <v>57</v>
      </c>
      <c r="C21" s="134" t="s">
        <v>5</v>
      </c>
      <c r="D21" s="111" t="s">
        <v>5</v>
      </c>
      <c r="E21" s="135" t="s">
        <v>5</v>
      </c>
      <c r="F21" s="111" t="s">
        <v>5</v>
      </c>
      <c r="G21" s="111" t="s">
        <v>5</v>
      </c>
      <c r="H21" s="111" t="s">
        <v>5</v>
      </c>
      <c r="I21" s="133" t="s">
        <v>5</v>
      </c>
      <c r="J21" s="97"/>
    </row>
    <row r="22" spans="1:18" ht="15" customHeight="1" x14ac:dyDescent="0.25">
      <c r="B22" s="109" t="s">
        <v>23</v>
      </c>
      <c r="C22" s="134" t="s">
        <v>5</v>
      </c>
      <c r="D22" s="111" t="s">
        <v>5</v>
      </c>
      <c r="E22" s="135" t="s">
        <v>5</v>
      </c>
      <c r="F22" s="111" t="s">
        <v>5</v>
      </c>
      <c r="G22" s="111" t="s">
        <v>5</v>
      </c>
      <c r="H22" s="111" t="s">
        <v>5</v>
      </c>
      <c r="I22" s="133" t="s">
        <v>5</v>
      </c>
      <c r="J22" s="97"/>
    </row>
    <row r="23" spans="1:18" ht="15" customHeight="1" x14ac:dyDescent="0.25">
      <c r="B23" s="109" t="s">
        <v>25</v>
      </c>
      <c r="C23" s="134">
        <v>898218</v>
      </c>
      <c r="D23" s="111">
        <v>878153</v>
      </c>
      <c r="E23" s="135">
        <f t="shared" si="0"/>
        <v>2.2849093495097179</v>
      </c>
      <c r="F23" s="111">
        <v>3967</v>
      </c>
      <c r="G23" s="111">
        <v>3752</v>
      </c>
      <c r="H23" s="111">
        <f t="shared" si="1"/>
        <v>215</v>
      </c>
      <c r="I23" s="133">
        <f t="shared" si="2"/>
        <v>5.7302771855010803</v>
      </c>
      <c r="J23" s="97"/>
    </row>
    <row r="24" spans="1:18" ht="15" customHeight="1" x14ac:dyDescent="0.25">
      <c r="B24" s="109" t="s">
        <v>28</v>
      </c>
      <c r="C24" s="134">
        <v>10017971</v>
      </c>
      <c r="D24" s="111">
        <v>9539000</v>
      </c>
      <c r="E24" s="135">
        <f t="shared" si="0"/>
        <v>5.0211867072020198</v>
      </c>
      <c r="F24" s="111">
        <v>156295</v>
      </c>
      <c r="G24" s="111">
        <v>165726</v>
      </c>
      <c r="H24" s="111">
        <f t="shared" si="1"/>
        <v>-9431</v>
      </c>
      <c r="I24" s="133">
        <f t="shared" si="2"/>
        <v>-5.690718414732757</v>
      </c>
      <c r="J24" s="97"/>
    </row>
    <row r="25" spans="1:18" ht="15" customHeight="1" x14ac:dyDescent="0.25">
      <c r="B25" s="109" t="s">
        <v>27</v>
      </c>
      <c r="C25" s="134">
        <v>2145674</v>
      </c>
      <c r="D25" s="111">
        <v>2090503</v>
      </c>
      <c r="E25" s="135">
        <f t="shared" si="0"/>
        <v>2.639125607569099</v>
      </c>
      <c r="F25" s="111">
        <v>4740</v>
      </c>
      <c r="G25" s="111">
        <v>4478</v>
      </c>
      <c r="H25" s="111">
        <f t="shared" si="1"/>
        <v>262</v>
      </c>
      <c r="I25" s="133">
        <f t="shared" si="2"/>
        <v>5.8508262617239666</v>
      </c>
      <c r="J25" s="97"/>
    </row>
    <row r="26" spans="1:18" ht="15" customHeight="1" x14ac:dyDescent="0.25">
      <c r="B26" s="109" t="s">
        <v>30</v>
      </c>
      <c r="C26" s="134">
        <v>2733934</v>
      </c>
      <c r="D26" s="111">
        <v>2672440</v>
      </c>
      <c r="E26" s="135">
        <f t="shared" si="0"/>
        <v>2.301043241382402</v>
      </c>
      <c r="F26" s="111">
        <v>203847</v>
      </c>
      <c r="G26" s="111">
        <v>207251</v>
      </c>
      <c r="H26" s="111">
        <f t="shared" si="1"/>
        <v>-3404</v>
      </c>
      <c r="I26" s="133">
        <f t="shared" si="2"/>
        <v>-1.6424528711562232</v>
      </c>
      <c r="J26" s="97"/>
    </row>
    <row r="27" spans="1:18" ht="15" customHeight="1" thickBot="1" x14ac:dyDescent="0.3">
      <c r="B27" s="112" t="s">
        <v>3</v>
      </c>
      <c r="C27" s="136" t="s">
        <v>5</v>
      </c>
      <c r="D27" s="114" t="s">
        <v>5</v>
      </c>
      <c r="E27" s="137" t="s">
        <v>5</v>
      </c>
      <c r="F27" s="114" t="s">
        <v>5</v>
      </c>
      <c r="G27" s="114" t="s">
        <v>5</v>
      </c>
      <c r="H27" s="114" t="s">
        <v>5</v>
      </c>
      <c r="I27" s="138" t="s">
        <v>5</v>
      </c>
      <c r="J27" s="97"/>
    </row>
    <row r="28" spans="1:18" ht="15" customHeight="1" x14ac:dyDescent="0.25">
      <c r="B28" s="3"/>
      <c r="C28" s="4"/>
      <c r="D28" s="4"/>
      <c r="E28" s="4"/>
      <c r="F28" s="4"/>
      <c r="G28" s="4"/>
      <c r="H28" s="4"/>
    </row>
    <row r="29" spans="1:18" ht="15" customHeight="1" x14ac:dyDescent="0.25">
      <c r="A29" s="83" t="s">
        <v>7</v>
      </c>
      <c r="B29" s="220" t="s">
        <v>131</v>
      </c>
      <c r="C29" s="213"/>
      <c r="D29" s="213"/>
      <c r="E29" s="213"/>
      <c r="F29" s="213"/>
      <c r="G29" s="213"/>
      <c r="H29" s="213"/>
      <c r="I29" s="213"/>
      <c r="J29" s="3"/>
      <c r="K29" s="3"/>
      <c r="L29" s="4"/>
      <c r="M29" s="4"/>
      <c r="N29" s="4"/>
      <c r="O29"/>
      <c r="P29"/>
      <c r="Q29"/>
      <c r="R29"/>
    </row>
    <row r="30" spans="1:18" ht="75" customHeight="1" x14ac:dyDescent="0.25">
      <c r="A30" s="83" t="s">
        <v>8</v>
      </c>
      <c r="B30" s="228" t="s">
        <v>68</v>
      </c>
      <c r="C30" s="213"/>
      <c r="D30" s="213"/>
      <c r="E30" s="213"/>
      <c r="F30" s="213"/>
      <c r="G30" s="213"/>
      <c r="H30" s="213"/>
      <c r="I30" s="223"/>
    </row>
    <row r="31" spans="1:18" s="87" customFormat="1" ht="15" customHeight="1" x14ac:dyDescent="0.25">
      <c r="A31" s="4" t="s">
        <v>31</v>
      </c>
      <c r="B31" s="204" t="s">
        <v>159</v>
      </c>
      <c r="C31" s="205"/>
    </row>
    <row r="32" spans="1:18" s="87" customFormat="1" ht="15" customHeight="1" x14ac:dyDescent="0.25">
      <c r="A32" s="99" t="s">
        <v>1</v>
      </c>
      <c r="B32" s="206" t="s">
        <v>105</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mergeCells count="8">
    <mergeCell ref="B32:D32"/>
    <mergeCell ref="B31:C31"/>
    <mergeCell ref="B2:I2"/>
    <mergeCell ref="B3:B4"/>
    <mergeCell ref="C3:E3"/>
    <mergeCell ref="B29:I29"/>
    <mergeCell ref="B30:I30"/>
    <mergeCell ref="F3:I3"/>
  </mergeCells>
  <hyperlinks>
    <hyperlink ref="C1" location="Índice!A1" display="[índice Ç]" xr:uid="{00000000-0004-0000-0700-000000000000}"/>
    <hyperlink ref="B32" r:id="rId1" display="http://www.observatorioemigracao.pt/np4/8218" xr:uid="{A29068AD-C369-477C-A4D5-19B87CB76DBE}"/>
    <hyperlink ref="B32:C32" r:id="rId2" display="ttp://www.observatorioemigracao.pt/np4/8218" xr:uid="{2C263169-5049-4877-84F8-773477EDFE6E}"/>
    <hyperlink ref="B32:D32" r:id="rId3" display="http://www.observatorioemigracao.pt/np4/9387" xr:uid="{3CA5010E-AD2C-4E0B-8D95-C384A07A623C}"/>
  </hyperlinks>
  <printOptions horizontalCentered="1"/>
  <pageMargins left="0.23622047244094491" right="0.23622047244094491" top="0.74803149606299213" bottom="0.74803149606299213" header="0.31496062992125984" footer="0.31496062992125984"/>
  <pageSetup paperSize="9" orientation="portrait" horizontalDpi="4294967293" verticalDpi="4294967293" r:id="rId4"/>
  <headerFooter>
    <oddFooter>&amp;C&amp;"Arial,Negrito"&amp;8&amp;P/&amp;N</oddFoot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1"/>
  <sheetViews>
    <sheetView showGridLines="0" workbookViewId="0">
      <selection activeCell="C1" sqref="C1"/>
    </sheetView>
  </sheetViews>
  <sheetFormatPr defaultColWidth="8.7109375" defaultRowHeight="12" customHeight="1" x14ac:dyDescent="0.25"/>
  <cols>
    <col min="1" max="1" width="12.7109375" style="82" customWidth="1"/>
    <col min="2" max="5" width="18.7109375" style="1" customWidth="1"/>
    <col min="6" max="6" width="18.7109375" customWidth="1"/>
    <col min="7" max="16384" width="8.7109375" style="1"/>
  </cols>
  <sheetData>
    <row r="1" spans="1:15" ht="30" customHeight="1" x14ac:dyDescent="0.25">
      <c r="A1" s="24" t="s">
        <v>0</v>
      </c>
      <c r="B1" s="48"/>
      <c r="C1" s="35" t="s">
        <v>75</v>
      </c>
      <c r="D1" s="7"/>
      <c r="F1" s="35"/>
    </row>
    <row r="2" spans="1:15" ht="45" customHeight="1" thickBot="1" x14ac:dyDescent="0.3">
      <c r="B2" s="225" t="s">
        <v>114</v>
      </c>
      <c r="C2" s="226"/>
      <c r="D2" s="226"/>
      <c r="E2" s="226"/>
      <c r="F2" s="227"/>
      <c r="J2" s="97"/>
      <c r="K2" s="97"/>
    </row>
    <row r="3" spans="1:15" ht="30" customHeight="1" x14ac:dyDescent="0.25">
      <c r="B3" s="232" t="s">
        <v>9</v>
      </c>
      <c r="C3" s="234" t="s">
        <v>78</v>
      </c>
      <c r="D3" s="229" t="s">
        <v>79</v>
      </c>
      <c r="E3" s="230"/>
      <c r="F3" s="231"/>
    </row>
    <row r="4" spans="1:15" ht="45" customHeight="1" x14ac:dyDescent="0.25">
      <c r="B4" s="233"/>
      <c r="C4" s="235"/>
      <c r="D4" s="37" t="s">
        <v>80</v>
      </c>
      <c r="E4" s="45" t="s">
        <v>81</v>
      </c>
      <c r="F4" s="45" t="s">
        <v>82</v>
      </c>
    </row>
    <row r="5" spans="1:15" ht="15" customHeight="1" x14ac:dyDescent="0.25">
      <c r="B5" s="103" t="s">
        <v>20</v>
      </c>
      <c r="C5" s="115" t="s">
        <v>5</v>
      </c>
      <c r="D5" s="105" t="s">
        <v>5</v>
      </c>
      <c r="E5" s="105" t="s">
        <v>5</v>
      </c>
      <c r="F5" s="130" t="s">
        <v>5</v>
      </c>
      <c r="J5" s="187"/>
    </row>
    <row r="6" spans="1:15" ht="15" customHeight="1" x14ac:dyDescent="0.25">
      <c r="B6" s="106" t="s">
        <v>4</v>
      </c>
      <c r="C6" s="118" t="s">
        <v>5</v>
      </c>
      <c r="D6" s="108" t="s">
        <v>5</v>
      </c>
      <c r="E6" s="108" t="s">
        <v>5</v>
      </c>
      <c r="F6" s="133" t="s">
        <v>5</v>
      </c>
    </row>
    <row r="7" spans="1:15" ht="15" customHeight="1" x14ac:dyDescent="0.25">
      <c r="B7" s="106" t="s">
        <v>14</v>
      </c>
      <c r="C7" s="118">
        <v>18380</v>
      </c>
      <c r="D7" s="108">
        <v>9310</v>
      </c>
      <c r="E7" s="108">
        <v>9070</v>
      </c>
      <c r="F7" s="133">
        <f t="shared" ref="F7:F27" si="0">+E7*100/C7</f>
        <v>49.347116430903156</v>
      </c>
    </row>
    <row r="8" spans="1:15" ht="15" customHeight="1" x14ac:dyDescent="0.25">
      <c r="B8" s="106" t="s">
        <v>15</v>
      </c>
      <c r="C8" s="118">
        <v>3248</v>
      </c>
      <c r="D8" s="108">
        <v>1897</v>
      </c>
      <c r="E8" s="108">
        <v>1351</v>
      </c>
      <c r="F8" s="133">
        <f t="shared" si="0"/>
        <v>41.594827586206897</v>
      </c>
    </row>
    <row r="9" spans="1:15" ht="15" customHeight="1" x14ac:dyDescent="0.25">
      <c r="B9" s="109" t="s">
        <v>29</v>
      </c>
      <c r="C9" s="122">
        <v>38423</v>
      </c>
      <c r="D9" s="111">
        <v>20014</v>
      </c>
      <c r="E9" s="111">
        <v>18409</v>
      </c>
      <c r="F9" s="133">
        <f t="shared" si="0"/>
        <v>47.911407230044503</v>
      </c>
    </row>
    <row r="10" spans="1:15" ht="15" customHeight="1" x14ac:dyDescent="0.25">
      <c r="B10" s="109" t="s">
        <v>16</v>
      </c>
      <c r="C10" s="122">
        <v>137972</v>
      </c>
      <c r="D10" s="111">
        <v>69918</v>
      </c>
      <c r="E10" s="111">
        <v>68054</v>
      </c>
      <c r="F10" s="133">
        <f t="shared" si="0"/>
        <v>49.324500623314876</v>
      </c>
    </row>
    <row r="11" spans="1:15" ht="15" customHeight="1" x14ac:dyDescent="0.25">
      <c r="B11" s="109" t="s">
        <v>6</v>
      </c>
      <c r="C11" s="122">
        <v>2050</v>
      </c>
      <c r="D11" s="111">
        <v>1146</v>
      </c>
      <c r="E11" s="111">
        <v>904</v>
      </c>
      <c r="F11" s="133">
        <f t="shared" si="0"/>
        <v>44.097560975609753</v>
      </c>
    </row>
    <row r="12" spans="1:15" ht="15" customHeight="1" x14ac:dyDescent="0.25">
      <c r="B12" s="109" t="s">
        <v>17</v>
      </c>
      <c r="C12" s="122">
        <v>133695</v>
      </c>
      <c r="D12" s="111">
        <v>65435</v>
      </c>
      <c r="E12" s="111">
        <v>68265</v>
      </c>
      <c r="F12" s="133">
        <f t="shared" si="0"/>
        <v>51.06024907438573</v>
      </c>
    </row>
    <row r="13" spans="1:15" ht="15" customHeight="1" x14ac:dyDescent="0.25">
      <c r="B13" s="109" t="s">
        <v>18</v>
      </c>
      <c r="C13" s="122">
        <v>3656</v>
      </c>
      <c r="D13" s="111">
        <v>2081</v>
      </c>
      <c r="E13" s="111">
        <v>1575</v>
      </c>
      <c r="F13" s="133">
        <f t="shared" si="0"/>
        <v>43.079868708971553</v>
      </c>
    </row>
    <row r="14" spans="1:15" ht="15" customHeight="1" x14ac:dyDescent="0.25">
      <c r="B14" s="109" t="s">
        <v>26</v>
      </c>
      <c r="C14" s="122">
        <v>93621</v>
      </c>
      <c r="D14" s="111">
        <v>50453</v>
      </c>
      <c r="E14" s="111">
        <v>43168</v>
      </c>
      <c r="F14" s="133">
        <f t="shared" si="0"/>
        <v>46.109313081466766</v>
      </c>
    </row>
    <row r="15" spans="1:15" ht="15" customHeight="1" x14ac:dyDescent="0.25">
      <c r="B15" s="109" t="s">
        <v>36</v>
      </c>
      <c r="C15" s="122">
        <v>183633</v>
      </c>
      <c r="D15" s="111">
        <v>78005</v>
      </c>
      <c r="E15" s="111">
        <v>105628</v>
      </c>
      <c r="F15" s="133">
        <f t="shared" si="0"/>
        <v>57.521251626886233</v>
      </c>
    </row>
    <row r="16" spans="1:15" ht="15" customHeight="1" x14ac:dyDescent="0.25">
      <c r="B16" s="109" t="s">
        <v>19</v>
      </c>
      <c r="C16" s="122">
        <v>613561</v>
      </c>
      <c r="D16" s="111">
        <v>312169</v>
      </c>
      <c r="E16" s="111">
        <v>301392</v>
      </c>
      <c r="F16" s="133">
        <f t="shared" si="0"/>
        <v>49.121766213954274</v>
      </c>
      <c r="H16" s="81"/>
      <c r="I16" s="81"/>
      <c r="M16" s="81"/>
      <c r="N16" s="81"/>
      <c r="O16" s="81"/>
    </row>
    <row r="17" spans="1:15" ht="15" customHeight="1" x14ac:dyDescent="0.25">
      <c r="B17" s="109" t="s">
        <v>24</v>
      </c>
      <c r="C17" s="122">
        <v>21735</v>
      </c>
      <c r="D17" s="111">
        <v>11625</v>
      </c>
      <c r="E17" s="111">
        <v>10110</v>
      </c>
      <c r="F17" s="133">
        <f t="shared" si="0"/>
        <v>46.514837819185644</v>
      </c>
    </row>
    <row r="18" spans="1:15" ht="15" customHeight="1" x14ac:dyDescent="0.25">
      <c r="B18" s="109" t="s">
        <v>32</v>
      </c>
      <c r="C18" s="122" t="s">
        <v>5</v>
      </c>
      <c r="D18" s="111" t="s">
        <v>5</v>
      </c>
      <c r="E18" s="111" t="s">
        <v>5</v>
      </c>
      <c r="F18" s="133" t="s">
        <v>5</v>
      </c>
      <c r="J18" s="81"/>
    </row>
    <row r="19" spans="1:15" ht="15" customHeight="1" x14ac:dyDescent="0.25">
      <c r="B19" s="109" t="s">
        <v>21</v>
      </c>
      <c r="C19" s="122">
        <v>6562</v>
      </c>
      <c r="D19" s="111">
        <v>2469</v>
      </c>
      <c r="E19" s="111">
        <v>4093</v>
      </c>
      <c r="F19" s="133">
        <f t="shared" si="0"/>
        <v>62.3742761353246</v>
      </c>
    </row>
    <row r="20" spans="1:15" ht="15" customHeight="1" x14ac:dyDescent="0.25">
      <c r="B20" s="109" t="s">
        <v>22</v>
      </c>
      <c r="C20" s="122" t="s">
        <v>5</v>
      </c>
      <c r="D20" s="111" t="s">
        <v>5</v>
      </c>
      <c r="E20" s="111" t="s">
        <v>5</v>
      </c>
      <c r="F20" s="133" t="s">
        <v>5</v>
      </c>
      <c r="G20" s="173"/>
    </row>
    <row r="21" spans="1:15" ht="15" customHeight="1" x14ac:dyDescent="0.25">
      <c r="B21" s="109" t="s">
        <v>57</v>
      </c>
      <c r="C21" s="122">
        <v>2213</v>
      </c>
      <c r="D21" s="111">
        <v>1363</v>
      </c>
      <c r="E21" s="111">
        <v>850</v>
      </c>
      <c r="F21" s="133">
        <f t="shared" si="0"/>
        <v>38.409399005874377</v>
      </c>
    </row>
    <row r="22" spans="1:15" ht="15" customHeight="1" x14ac:dyDescent="0.25">
      <c r="B22" s="109" t="s">
        <v>23</v>
      </c>
      <c r="C22" s="122" t="s">
        <v>5</v>
      </c>
      <c r="D22" s="111" t="s">
        <v>5</v>
      </c>
      <c r="E22" s="111" t="s">
        <v>5</v>
      </c>
      <c r="F22" s="133" t="s">
        <v>5</v>
      </c>
    </row>
    <row r="23" spans="1:15" ht="15" customHeight="1" x14ac:dyDescent="0.25">
      <c r="B23" s="109" t="s">
        <v>25</v>
      </c>
      <c r="C23" s="122">
        <v>3967</v>
      </c>
      <c r="D23" s="111">
        <v>2402</v>
      </c>
      <c r="E23" s="111">
        <v>1565</v>
      </c>
      <c r="F23" s="133">
        <f t="shared" si="0"/>
        <v>39.450466347365769</v>
      </c>
    </row>
    <row r="24" spans="1:15" ht="15" customHeight="1" x14ac:dyDescent="0.25">
      <c r="B24" s="109" t="s">
        <v>28</v>
      </c>
      <c r="C24" s="122">
        <v>156280</v>
      </c>
      <c r="D24" s="111">
        <v>79290</v>
      </c>
      <c r="E24" s="111">
        <v>88000</v>
      </c>
      <c r="F24" s="133">
        <f t="shared" si="0"/>
        <v>56.309188635781929</v>
      </c>
    </row>
    <row r="25" spans="1:15" ht="15" customHeight="1" x14ac:dyDescent="0.25">
      <c r="B25" s="109" t="s">
        <v>27</v>
      </c>
      <c r="C25" s="122">
        <v>4740</v>
      </c>
      <c r="D25" s="111">
        <v>2592</v>
      </c>
      <c r="E25" s="111">
        <v>2148</v>
      </c>
      <c r="F25" s="133">
        <f t="shared" si="0"/>
        <v>45.316455696202532</v>
      </c>
    </row>
    <row r="26" spans="1:15" ht="15" customHeight="1" x14ac:dyDescent="0.25">
      <c r="B26" s="109" t="s">
        <v>30</v>
      </c>
      <c r="C26" s="122">
        <v>203847</v>
      </c>
      <c r="D26" s="111">
        <v>110056</v>
      </c>
      <c r="E26" s="111">
        <v>93791</v>
      </c>
      <c r="F26" s="133">
        <f t="shared" si="0"/>
        <v>46.010488258350627</v>
      </c>
    </row>
    <row r="27" spans="1:15" ht="15" customHeight="1" thickBot="1" x14ac:dyDescent="0.3">
      <c r="B27" s="112" t="s">
        <v>3</v>
      </c>
      <c r="C27" s="124">
        <v>37326</v>
      </c>
      <c r="D27" s="114">
        <v>20791</v>
      </c>
      <c r="E27" s="114">
        <v>16535</v>
      </c>
      <c r="F27" s="138">
        <f t="shared" si="0"/>
        <v>44.298880137169803</v>
      </c>
      <c r="J27" s="4"/>
      <c r="K27" s="4"/>
      <c r="L27"/>
    </row>
    <row r="28" spans="1:15" ht="15" customHeight="1" x14ac:dyDescent="0.25">
      <c r="B28" s="3"/>
      <c r="C28" s="4"/>
      <c r="D28" s="4"/>
      <c r="E28" s="4"/>
    </row>
    <row r="29" spans="1:15" ht="45" customHeight="1" x14ac:dyDescent="0.25">
      <c r="A29" s="83" t="s">
        <v>7</v>
      </c>
      <c r="B29" s="220" t="s">
        <v>133</v>
      </c>
      <c r="C29" s="213"/>
      <c r="D29" s="213"/>
      <c r="E29" s="213"/>
      <c r="F29" s="213"/>
      <c r="G29" s="3"/>
      <c r="H29" s="3"/>
      <c r="I29" s="4"/>
      <c r="J29" s="87"/>
      <c r="K29" s="87"/>
      <c r="L29" s="87"/>
      <c r="M29"/>
      <c r="N29"/>
      <c r="O29"/>
    </row>
    <row r="30" spans="1:15" ht="75" customHeight="1" x14ac:dyDescent="0.25">
      <c r="A30" s="83" t="s">
        <v>8</v>
      </c>
      <c r="B30" s="228" t="s">
        <v>92</v>
      </c>
      <c r="C30" s="213"/>
      <c r="D30" s="213"/>
      <c r="E30" s="213"/>
      <c r="F30" s="223"/>
      <c r="J30" s="87"/>
      <c r="K30" s="87"/>
      <c r="L30" s="87"/>
    </row>
    <row r="31" spans="1:15" s="87" customFormat="1" ht="15" customHeight="1" x14ac:dyDescent="0.25">
      <c r="A31" s="4" t="s">
        <v>31</v>
      </c>
      <c r="B31" s="204" t="s">
        <v>159</v>
      </c>
      <c r="C31" s="205"/>
    </row>
    <row r="32" spans="1:15" s="87" customFormat="1" ht="15" customHeight="1" x14ac:dyDescent="0.25">
      <c r="A32" s="99" t="s">
        <v>1</v>
      </c>
      <c r="B32" s="206" t="s">
        <v>105</v>
      </c>
      <c r="C32" s="206"/>
      <c r="D32" s="206"/>
      <c r="E32" s="188"/>
      <c r="F32" s="188"/>
      <c r="G32" s="188"/>
      <c r="H32" s="100"/>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ortState xmlns:xlrd2="http://schemas.microsoft.com/office/spreadsheetml/2017/richdata2" ref="J6:L24">
    <sortCondition ref="K6:K24"/>
  </sortState>
  <mergeCells count="8">
    <mergeCell ref="B32:D32"/>
    <mergeCell ref="B31:C31"/>
    <mergeCell ref="B2:F2"/>
    <mergeCell ref="B3:B4"/>
    <mergeCell ref="C3:C4"/>
    <mergeCell ref="D3:F3"/>
    <mergeCell ref="B29:F29"/>
    <mergeCell ref="B30:F30"/>
  </mergeCells>
  <hyperlinks>
    <hyperlink ref="C1" location="Índice!A1" display="[índice Ç]" xr:uid="{00000000-0004-0000-0800-000000000000}"/>
    <hyperlink ref="B32" r:id="rId1" display="http://www.observatorioemigracao.pt/np4/8218" xr:uid="{88D1B9DC-2567-45D3-AECE-79C1DA079D2C}"/>
    <hyperlink ref="B32:C32" r:id="rId2" display="ttp://www.observatorioemigracao.pt/np4/8218" xr:uid="{EA1341A3-CCBF-43D3-BB60-FA8275CD0681}"/>
    <hyperlink ref="B32:D32" r:id="rId3" display="http://www.observatorioemigracao.pt/np4/9387" xr:uid="{3A467C3B-B5C3-4C8F-BEEE-1C44093E5DFD}"/>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30</vt:i4>
      </vt:variant>
      <vt:variant>
        <vt:lpstr>Intervalos com Nome</vt:lpstr>
      </vt:variant>
      <vt:variant>
        <vt:i4>8</vt:i4>
      </vt:variant>
    </vt:vector>
  </HeadingPairs>
  <TitlesOfParts>
    <vt:vector size="38" baseType="lpstr">
      <vt:lpstr>Índice</vt:lpstr>
      <vt:lpstr>Quadro 2.1</vt:lpstr>
      <vt:lpstr>Quadro 2.2</vt:lpstr>
      <vt:lpstr>Quadro 2.3</vt:lpstr>
      <vt:lpstr>Quadro 2.4</vt:lpstr>
      <vt:lpstr>Quadro 2.5</vt:lpstr>
      <vt:lpstr>Quadro 2.6</vt:lpstr>
      <vt:lpstr>Quadro 2.7</vt:lpstr>
      <vt:lpstr>Quadro 2.8</vt:lpstr>
      <vt:lpstr>Quadro 2.9</vt:lpstr>
      <vt:lpstr>Quadro 2.10</vt:lpstr>
      <vt:lpstr>Quadro 2.11</vt:lpstr>
      <vt:lpstr>Quadro 2.12</vt:lpstr>
      <vt:lpstr>Quadro 2.13</vt:lpstr>
      <vt:lpstr>Quadro 2.14</vt:lpstr>
      <vt:lpstr>Gráfico 2.1</vt:lpstr>
      <vt:lpstr>Gráfico 2.2</vt:lpstr>
      <vt:lpstr>Gráfico 2.3</vt:lpstr>
      <vt:lpstr>Gráfico 2.4</vt:lpstr>
      <vt:lpstr>Gráfico 2.5</vt:lpstr>
      <vt:lpstr>Gráfico 2.6</vt:lpstr>
      <vt:lpstr>Gráfico 2.7</vt:lpstr>
      <vt:lpstr>Gráfico 2.8</vt:lpstr>
      <vt:lpstr>Gráfico 2.9</vt:lpstr>
      <vt:lpstr>Gráfico 2.10</vt:lpstr>
      <vt:lpstr>Gráfico 2.11</vt:lpstr>
      <vt:lpstr>Gráfico 2.12</vt:lpstr>
      <vt:lpstr>Gráfico 2.13</vt:lpstr>
      <vt:lpstr>Gráfico 2.14</vt:lpstr>
      <vt:lpstr>Gráfico 2.15</vt:lpstr>
      <vt:lpstr>Índice!Títulos_de_Impressão</vt:lpstr>
      <vt:lpstr>'Quadro 2.1'!Títulos_de_Impressão</vt:lpstr>
      <vt:lpstr>'Quadro 2.11'!Títulos_de_Impressão</vt:lpstr>
      <vt:lpstr>'Quadro 2.13'!Títulos_de_Impressão</vt:lpstr>
      <vt:lpstr>'Quadro 2.2'!Títulos_de_Impressão</vt:lpstr>
      <vt:lpstr>'Quadro 2.3'!Títulos_de_Impressão</vt:lpstr>
      <vt:lpstr>'Quadro 2.6'!Títulos_de_Impressão</vt:lpstr>
      <vt:lpstr>'Quadro 2.7'!Títulos_de_Impressão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2015-07-03T10:30:07Z</cp:lastPrinted>
  <dcterms:created xsi:type="dcterms:W3CDTF">2014-04-13T11:25:45Z</dcterms:created>
  <dcterms:modified xsi:type="dcterms:W3CDTF">2024-06-28T11:45:56Z</dcterms:modified>
</cp:coreProperties>
</file>