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1.xml" ContentType="application/vnd.openxmlformats-officedocument.drawingml.chart+xml"/>
  <Override PartName="/xl/drawings/drawing20.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1.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2.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6.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9.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0.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1.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2.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3.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rppp\Documents\ProducaoCientifica\Projectos\ObsEmigra_2009-\Sitio\03 Publicações\OEm_FactSheets\EmCurso\"/>
    </mc:Choice>
  </mc:AlternateContent>
  <xr:revisionPtr revIDLastSave="0" documentId="13_ncr:1_{3A993879-5375-435F-BAA5-750BA37D228D}" xr6:coauthVersionLast="36" xr6:coauthVersionMax="47" xr10:uidLastSave="{00000000-0000-0000-0000-000000000000}"/>
  <bookViews>
    <workbookView xWindow="0" yWindow="0" windowWidth="25200" windowHeight="11775" tabRatio="920" xr2:uid="{00000000-000D-0000-FFFF-FFFF00000000}"/>
  </bookViews>
  <sheets>
    <sheet name="Indice" sheetId="11" r:id="rId1"/>
    <sheet name="Quadro 1" sheetId="10" r:id="rId2"/>
    <sheet name="Quadro 2" sheetId="28" r:id="rId3"/>
    <sheet name="Quadro 3" sheetId="35" r:id="rId4"/>
    <sheet name="Quadro 4" sheetId="30" r:id="rId5"/>
    <sheet name="Quadro 5" sheetId="31" r:id="rId6"/>
    <sheet name="Quadro 6" sheetId="33" r:id="rId7"/>
    <sheet name="Quadro 7" sheetId="34" r:id="rId8"/>
    <sheet name="Quadro 8" sheetId="36" r:id="rId9"/>
    <sheet name="Quadro 9" sheetId="37" r:id="rId10"/>
    <sheet name="Quadro 10" sheetId="38" r:id="rId11"/>
    <sheet name="Quadro 11" sheetId="45" r:id="rId12"/>
    <sheet name="Quadro 12" sheetId="41" r:id="rId13"/>
    <sheet name="Quadro 13" sheetId="46" r:id="rId14"/>
    <sheet name="Quadro 14" sheetId="42" r:id="rId15"/>
    <sheet name="Quadro 15" sheetId="47" r:id="rId16"/>
    <sheet name="Quadro 16" sheetId="43" r:id="rId17"/>
    <sheet name="Quadro 17" sheetId="48" r:id="rId18"/>
    <sheet name="Grafico 1" sheetId="16" r:id="rId19"/>
    <sheet name="Grafico 2" sheetId="51" r:id="rId20"/>
    <sheet name="Grafico 3" sheetId="54" r:id="rId21"/>
    <sheet name="Grafico 4" sheetId="19" r:id="rId22"/>
    <sheet name="Grafico 5" sheetId="49" r:id="rId23"/>
    <sheet name="Grafico 6" sheetId="53" r:id="rId24"/>
    <sheet name="Grafico 7" sheetId="52" r:id="rId25"/>
    <sheet name="Grafico 8" sheetId="55" r:id="rId26"/>
    <sheet name="Grafico 9" sheetId="56" r:id="rId27"/>
    <sheet name="Grafico 10" sheetId="57" r:id="rId28"/>
    <sheet name="Grafico 11" sheetId="60" r:id="rId29"/>
    <sheet name="Grafico 12" sheetId="58" r:id="rId30"/>
    <sheet name="Grafico 13" sheetId="61" r:id="rId31"/>
    <sheet name="Grafico 14" sheetId="59" r:id="rId32"/>
    <sheet name="Grafico 15" sheetId="62" r:id="rId33"/>
    <sheet name="Metainformação" sheetId="25" r:id="rId34"/>
  </sheets>
  <externalReferences>
    <externalReference r:id="rId35"/>
  </externalReferences>
  <definedNames>
    <definedName name="Quadro_6__Nascimentos_em_França_por_principais_países_de_nascimento_da_mãe__valores_acumulados__1977_2018" localSheetId="27">Indice!#REF!</definedName>
    <definedName name="Quadro_6__Nascimentos_em_França_por_principais_países_de_nascimento_da_mãe__valores_acumulados__1977_2018" localSheetId="28">Indice!#REF!</definedName>
    <definedName name="Quadro_6__Nascimentos_em_França_por_principais_países_de_nascimento_da_mãe__valores_acumulados__1977_2018" localSheetId="29">Indice!#REF!</definedName>
    <definedName name="Quadro_6__Nascimentos_em_França_por_principais_países_de_nascimento_da_mãe__valores_acumulados__1977_2018" localSheetId="30">Indice!#REF!</definedName>
    <definedName name="Quadro_6__Nascimentos_em_França_por_principais_países_de_nascimento_da_mãe__valores_acumulados__1977_2018" localSheetId="31">Indice!#REF!</definedName>
    <definedName name="Quadro_6__Nascimentos_em_França_por_principais_países_de_nascimento_da_mãe__valores_acumulados__1977_2018" localSheetId="32">Indice!#REF!</definedName>
    <definedName name="Quadro_6__Nascimentos_em_França_por_principais_países_de_nascimento_da_mãe__valores_acumulados__1977_2018" localSheetId="19">Indice!#REF!</definedName>
    <definedName name="Quadro_6__Nascimentos_em_França_por_principais_países_de_nascimento_da_mãe__valores_acumulados__1977_2018" localSheetId="20">Indice!#REF!</definedName>
    <definedName name="Quadro_6__Nascimentos_em_França_por_principais_países_de_nascimento_da_mãe__valores_acumulados__1977_2018" localSheetId="22">Indice!#REF!</definedName>
    <definedName name="Quadro_6__Nascimentos_em_França_por_principais_países_de_nascimento_da_mãe__valores_acumulados__1977_2018" localSheetId="23">Indice!#REF!</definedName>
    <definedName name="Quadro_6__Nascimentos_em_França_por_principais_países_de_nascimento_da_mãe__valores_acumulados__1977_2018" localSheetId="24">Indice!#REF!</definedName>
    <definedName name="Quadro_6__Nascimentos_em_França_por_principais_países_de_nascimento_da_mãe__valores_acumulados__1977_2018" localSheetId="25">Indice!#REF!</definedName>
    <definedName name="Quadro_6__Nascimentos_em_França_por_principais_países_de_nascimento_da_mãe__valores_acumulados__1977_2018" localSheetId="26">Indice!#REF!</definedName>
    <definedName name="Quadro_6__Nascimentos_em_França_por_principais_países_de_nascimento_da_mãe__valores_acumulados__1977_2018">Indice!#REF!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1" l="1"/>
  <c r="B18" i="11"/>
  <c r="B17" i="11"/>
  <c r="B16" i="11"/>
  <c r="B15" i="11"/>
  <c r="B14" i="11"/>
  <c r="B10" i="11"/>
  <c r="B9" i="11"/>
  <c r="B8" i="11"/>
  <c r="B7" i="11"/>
  <c r="B6" i="11"/>
  <c r="E17" i="11"/>
  <c r="E16" i="11"/>
  <c r="E15" i="11"/>
  <c r="E14" i="11"/>
  <c r="E10" i="11"/>
  <c r="E9" i="11"/>
  <c r="E8" i="11"/>
  <c r="E7" i="11"/>
  <c r="E6" i="11"/>
  <c r="G5" i="43" l="1"/>
  <c r="F5" i="43"/>
  <c r="E5" i="43"/>
  <c r="D5" i="43"/>
  <c r="E18" i="11" l="1"/>
  <c r="E13" i="11"/>
  <c r="E12" i="11"/>
  <c r="E11" i="11"/>
  <c r="E5" i="11" l="1"/>
  <c r="E4" i="11"/>
  <c r="G6" i="46"/>
  <c r="E6" i="46"/>
  <c r="E5" i="37"/>
  <c r="D5" i="37"/>
  <c r="F5" i="37"/>
  <c r="B20" i="11" l="1"/>
  <c r="B13" i="11"/>
  <c r="B12" i="11"/>
  <c r="B11" i="11"/>
  <c r="B5" i="11"/>
  <c r="B4" i="11"/>
  <c r="I8" i="48" l="1"/>
  <c r="I9" i="48"/>
  <c r="I10" i="48"/>
  <c r="I11" i="48"/>
  <c r="I12" i="48"/>
  <c r="I13" i="48"/>
  <c r="I14" i="48"/>
  <c r="I15" i="48"/>
  <c r="G6" i="48"/>
  <c r="H15" i="48" s="1"/>
  <c r="E6" i="48"/>
  <c r="F12" i="48" s="1"/>
  <c r="C6" i="48"/>
  <c r="D11" i="48" s="1"/>
  <c r="I7" i="48"/>
  <c r="C6" i="47"/>
  <c r="E6" i="47"/>
  <c r="F9" i="47" s="1"/>
  <c r="G6" i="47"/>
  <c r="H9" i="47" s="1"/>
  <c r="I9" i="47"/>
  <c r="I8" i="47"/>
  <c r="I7" i="47"/>
  <c r="F10" i="46"/>
  <c r="C6" i="46"/>
  <c r="D10" i="46" s="1"/>
  <c r="I6" i="45"/>
  <c r="I10" i="46"/>
  <c r="H10" i="46"/>
  <c r="I9" i="46"/>
  <c r="H9" i="46"/>
  <c r="F9" i="46"/>
  <c r="I8" i="46"/>
  <c r="H8" i="46"/>
  <c r="F8" i="46"/>
  <c r="I7" i="46"/>
  <c r="H7" i="46"/>
  <c r="F7" i="46"/>
  <c r="I8" i="45"/>
  <c r="I9" i="45"/>
  <c r="I10" i="45"/>
  <c r="I11" i="45"/>
  <c r="I12" i="45"/>
  <c r="I13" i="45"/>
  <c r="I14" i="45"/>
  <c r="I15" i="45"/>
  <c r="I16" i="45"/>
  <c r="I17" i="45"/>
  <c r="I18" i="45"/>
  <c r="I19" i="45"/>
  <c r="I20" i="45"/>
  <c r="I21" i="45"/>
  <c r="I22" i="45"/>
  <c r="I23" i="45"/>
  <c r="I24" i="45"/>
  <c r="I25" i="45"/>
  <c r="I26" i="45"/>
  <c r="I27" i="45"/>
  <c r="I28" i="45"/>
  <c r="I29" i="45"/>
  <c r="I30" i="45"/>
  <c r="I31" i="45"/>
  <c r="I32" i="45"/>
  <c r="I33" i="45"/>
  <c r="I34" i="45"/>
  <c r="I35" i="45"/>
  <c r="I36" i="45"/>
  <c r="I37" i="45"/>
  <c r="I38" i="45"/>
  <c r="I39" i="45"/>
  <c r="I40" i="45"/>
  <c r="I41" i="45"/>
  <c r="I42" i="45"/>
  <c r="I43" i="45"/>
  <c r="I44" i="45"/>
  <c r="I45" i="45"/>
  <c r="I46" i="45"/>
  <c r="I47" i="45"/>
  <c r="I48" i="45"/>
  <c r="I49" i="45"/>
  <c r="I50" i="45"/>
  <c r="I51" i="45"/>
  <c r="I52" i="45"/>
  <c r="I53" i="45"/>
  <c r="I54" i="45"/>
  <c r="I55" i="45"/>
  <c r="I56" i="45"/>
  <c r="I57" i="45"/>
  <c r="I58" i="45"/>
  <c r="I59" i="45"/>
  <c r="I60" i="45"/>
  <c r="I61" i="45"/>
  <c r="I62" i="45"/>
  <c r="I63" i="45"/>
  <c r="I64" i="45"/>
  <c r="I65" i="45"/>
  <c r="I66" i="45"/>
  <c r="I67" i="45"/>
  <c r="I68" i="45"/>
  <c r="I69" i="45"/>
  <c r="I70" i="45"/>
  <c r="I71" i="45"/>
  <c r="I72" i="45"/>
  <c r="I73" i="45"/>
  <c r="I74" i="45"/>
  <c r="I75" i="45"/>
  <c r="I76" i="45"/>
  <c r="I77" i="45"/>
  <c r="I78" i="45"/>
  <c r="I79" i="45"/>
  <c r="I80" i="45"/>
  <c r="I81" i="45"/>
  <c r="I82" i="45"/>
  <c r="I83" i="45"/>
  <c r="I84" i="45"/>
  <c r="I85" i="45"/>
  <c r="I86" i="45"/>
  <c r="I87" i="45"/>
  <c r="I88" i="45"/>
  <c r="I89" i="45"/>
  <c r="I90" i="45"/>
  <c r="I91" i="45"/>
  <c r="I92" i="45"/>
  <c r="I93" i="45"/>
  <c r="I94" i="45"/>
  <c r="I95" i="45"/>
  <c r="I96" i="45"/>
  <c r="I97" i="45"/>
  <c r="I98" i="45"/>
  <c r="I99" i="45"/>
  <c r="I100" i="45"/>
  <c r="I101" i="45"/>
  <c r="I7" i="45"/>
  <c r="H101" i="45"/>
  <c r="H100" i="45"/>
  <c r="H99" i="45"/>
  <c r="H98" i="45"/>
  <c r="H97" i="45"/>
  <c r="H96" i="45"/>
  <c r="H95" i="45"/>
  <c r="H94" i="45"/>
  <c r="H93" i="45"/>
  <c r="H92" i="45"/>
  <c r="H91" i="45"/>
  <c r="H90" i="45"/>
  <c r="H89" i="45"/>
  <c r="H88" i="45"/>
  <c r="H87" i="45"/>
  <c r="H86" i="45"/>
  <c r="H85" i="45"/>
  <c r="H84" i="45"/>
  <c r="H83" i="45"/>
  <c r="H82" i="45"/>
  <c r="H81" i="45"/>
  <c r="H80" i="45"/>
  <c r="H79" i="45"/>
  <c r="H78" i="45"/>
  <c r="H77" i="45"/>
  <c r="H76" i="45"/>
  <c r="H75" i="45"/>
  <c r="H74" i="45"/>
  <c r="H73" i="45"/>
  <c r="H72" i="45"/>
  <c r="H71" i="45"/>
  <c r="H70" i="45"/>
  <c r="H69" i="45"/>
  <c r="H68" i="45"/>
  <c r="H67" i="45"/>
  <c r="H66" i="45"/>
  <c r="H65" i="45"/>
  <c r="H64" i="45"/>
  <c r="H63" i="45"/>
  <c r="H62" i="45"/>
  <c r="H61" i="45"/>
  <c r="H60" i="45"/>
  <c r="H59" i="45"/>
  <c r="H58" i="45"/>
  <c r="H57" i="45"/>
  <c r="H56" i="45"/>
  <c r="H55" i="45"/>
  <c r="H54" i="45"/>
  <c r="H53" i="45"/>
  <c r="H52" i="45"/>
  <c r="H51" i="45"/>
  <c r="H50" i="45"/>
  <c r="H49" i="45"/>
  <c r="H48" i="45"/>
  <c r="H47" i="45"/>
  <c r="H46" i="45"/>
  <c r="H45" i="45"/>
  <c r="H44" i="45"/>
  <c r="H43" i="45"/>
  <c r="H42" i="45"/>
  <c r="H41" i="45"/>
  <c r="H40" i="45"/>
  <c r="H39" i="45"/>
  <c r="H38" i="45"/>
  <c r="H37" i="45"/>
  <c r="H36" i="45"/>
  <c r="H35" i="45"/>
  <c r="H34" i="45"/>
  <c r="H33" i="45"/>
  <c r="H32" i="45"/>
  <c r="H31" i="45"/>
  <c r="H30" i="45"/>
  <c r="H29" i="45"/>
  <c r="H28" i="45"/>
  <c r="H27" i="45"/>
  <c r="H26" i="45"/>
  <c r="H25" i="45"/>
  <c r="H24" i="45"/>
  <c r="H23" i="45"/>
  <c r="H22" i="45"/>
  <c r="H21" i="45"/>
  <c r="H20" i="45"/>
  <c r="H19" i="45"/>
  <c r="H18" i="45"/>
  <c r="H17" i="45"/>
  <c r="H16" i="45"/>
  <c r="H15" i="45"/>
  <c r="H14" i="45"/>
  <c r="H13" i="45"/>
  <c r="H12" i="45"/>
  <c r="H11" i="45"/>
  <c r="H10" i="45"/>
  <c r="H9" i="45"/>
  <c r="H8" i="45"/>
  <c r="H7" i="45"/>
  <c r="F101" i="45"/>
  <c r="F100" i="45"/>
  <c r="F99" i="45"/>
  <c r="F98" i="45"/>
  <c r="F97" i="45"/>
  <c r="F96" i="45"/>
  <c r="F95" i="45"/>
  <c r="F94" i="45"/>
  <c r="F93" i="45"/>
  <c r="F92" i="45"/>
  <c r="F91" i="45"/>
  <c r="F90" i="45"/>
  <c r="F89" i="45"/>
  <c r="F88" i="45"/>
  <c r="F87" i="45"/>
  <c r="F86" i="45"/>
  <c r="F85" i="45"/>
  <c r="F84" i="45"/>
  <c r="F83" i="45"/>
  <c r="F82" i="45"/>
  <c r="F81" i="45"/>
  <c r="F80" i="45"/>
  <c r="F79" i="45"/>
  <c r="F78" i="45"/>
  <c r="F77" i="45"/>
  <c r="F76" i="45"/>
  <c r="F75" i="45"/>
  <c r="F74" i="45"/>
  <c r="F73" i="45"/>
  <c r="F72" i="45"/>
  <c r="F71" i="45"/>
  <c r="F70" i="45"/>
  <c r="F69" i="45"/>
  <c r="F68" i="45"/>
  <c r="F67" i="45"/>
  <c r="F66" i="45"/>
  <c r="F65" i="45"/>
  <c r="F64" i="45"/>
  <c r="F63" i="45"/>
  <c r="F62" i="45"/>
  <c r="F61" i="45"/>
  <c r="F60" i="45"/>
  <c r="F59" i="45"/>
  <c r="F58" i="45"/>
  <c r="F57" i="45"/>
  <c r="F56" i="45"/>
  <c r="F55" i="45"/>
  <c r="F54" i="45"/>
  <c r="F53" i="45"/>
  <c r="F52" i="45"/>
  <c r="F51" i="45"/>
  <c r="F50" i="45"/>
  <c r="F49" i="45"/>
  <c r="F48" i="45"/>
  <c r="F47" i="45"/>
  <c r="F46" i="45"/>
  <c r="F45" i="45"/>
  <c r="F44" i="45"/>
  <c r="F43" i="45"/>
  <c r="F42"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F7" i="45"/>
  <c r="D101" i="45"/>
  <c r="D100" i="45"/>
  <c r="D99" i="45"/>
  <c r="D98" i="45"/>
  <c r="D97" i="45"/>
  <c r="D96" i="45"/>
  <c r="D95" i="45"/>
  <c r="D94" i="45"/>
  <c r="D93" i="45"/>
  <c r="D92" i="45"/>
  <c r="D91" i="45"/>
  <c r="D90" i="45"/>
  <c r="D89" i="45"/>
  <c r="D88" i="45"/>
  <c r="D87" i="45"/>
  <c r="D86" i="45"/>
  <c r="D85" i="45"/>
  <c r="D84" i="45"/>
  <c r="D83" i="45"/>
  <c r="D82" i="45"/>
  <c r="D81" i="45"/>
  <c r="D80" i="45"/>
  <c r="D79" i="45"/>
  <c r="D78" i="45"/>
  <c r="D77" i="45"/>
  <c r="D76" i="45"/>
  <c r="D75" i="45"/>
  <c r="D74" i="45"/>
  <c r="D73" i="45"/>
  <c r="D72" i="45"/>
  <c r="D71" i="45"/>
  <c r="D70" i="45"/>
  <c r="D69" i="45"/>
  <c r="D68" i="45"/>
  <c r="D67" i="45"/>
  <c r="D66" i="45"/>
  <c r="D65" i="45"/>
  <c r="D64" i="45"/>
  <c r="D63" i="45"/>
  <c r="D62" i="45"/>
  <c r="D61" i="45"/>
  <c r="D60" i="45"/>
  <c r="D59" i="45"/>
  <c r="D58" i="45"/>
  <c r="D57" i="45"/>
  <c r="D56" i="45"/>
  <c r="D55" i="45"/>
  <c r="D54" i="45"/>
  <c r="D53" i="45"/>
  <c r="D52" i="45"/>
  <c r="D51" i="45"/>
  <c r="D50"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20" i="45"/>
  <c r="D19" i="45"/>
  <c r="D18" i="45"/>
  <c r="D17" i="45"/>
  <c r="D16" i="45"/>
  <c r="D15" i="45"/>
  <c r="D14" i="45"/>
  <c r="D13" i="45"/>
  <c r="D10" i="45"/>
  <c r="D11" i="45"/>
  <c r="D12" i="45"/>
  <c r="D9" i="45"/>
  <c r="D8" i="45"/>
  <c r="D7" i="45"/>
  <c r="H5" i="43"/>
  <c r="I5" i="43"/>
  <c r="J5" i="43"/>
  <c r="K5" i="43"/>
  <c r="L5" i="43"/>
  <c r="M30" i="43"/>
  <c r="L31" i="43" s="1"/>
  <c r="M6" i="43"/>
  <c r="E7" i="43" s="1"/>
  <c r="M7" i="43" s="1"/>
  <c r="M8" i="43"/>
  <c r="M10" i="43"/>
  <c r="D11" i="43" s="1"/>
  <c r="M11" i="43" s="1"/>
  <c r="M12" i="43"/>
  <c r="D13" i="43" s="1"/>
  <c r="M13" i="43" s="1"/>
  <c r="M14" i="43"/>
  <c r="D15" i="43" s="1"/>
  <c r="M16" i="43"/>
  <c r="D17" i="43" s="1"/>
  <c r="M18" i="43"/>
  <c r="D19" i="43" s="1"/>
  <c r="M20" i="43"/>
  <c r="F21" i="43" s="1"/>
  <c r="M22" i="43"/>
  <c r="L23" i="43" s="1"/>
  <c r="M24" i="43"/>
  <c r="L25" i="43" s="1"/>
  <c r="M26" i="43"/>
  <c r="H27" i="43" s="1"/>
  <c r="M28" i="43"/>
  <c r="L29" i="43" s="1"/>
  <c r="M9" i="43"/>
  <c r="G5" i="42"/>
  <c r="G30" i="42"/>
  <c r="F31" i="42" s="1"/>
  <c r="G28" i="42"/>
  <c r="F29" i="42" s="1"/>
  <c r="G26" i="42"/>
  <c r="E27" i="42" s="1"/>
  <c r="G24" i="42"/>
  <c r="F25" i="42" s="1"/>
  <c r="G22" i="42"/>
  <c r="F23" i="42" s="1"/>
  <c r="G20" i="42"/>
  <c r="D21" i="42" s="1"/>
  <c r="G18" i="42"/>
  <c r="D19" i="42" s="1"/>
  <c r="G16" i="42"/>
  <c r="D17" i="42" s="1"/>
  <c r="G14" i="42"/>
  <c r="D15" i="42" s="1"/>
  <c r="G12" i="42"/>
  <c r="G13" i="42" s="1"/>
  <c r="G10" i="42"/>
  <c r="G11" i="42" s="1"/>
  <c r="G9" i="42"/>
  <c r="G8" i="42"/>
  <c r="G7" i="42"/>
  <c r="G6" i="42"/>
  <c r="E5" i="41"/>
  <c r="F5" i="41"/>
  <c r="G5" i="41"/>
  <c r="D5" i="41"/>
  <c r="H30" i="41"/>
  <c r="G31" i="41" s="1"/>
  <c r="H28" i="41"/>
  <c r="D29" i="41" s="1"/>
  <c r="H26" i="41"/>
  <c r="E27" i="41" s="1"/>
  <c r="H24" i="41"/>
  <c r="G25" i="41" s="1"/>
  <c r="H22" i="41"/>
  <c r="D23" i="41" s="1"/>
  <c r="H20" i="41"/>
  <c r="D21" i="41" s="1"/>
  <c r="H18" i="41"/>
  <c r="D19" i="41" s="1"/>
  <c r="H16" i="41"/>
  <c r="D17" i="41" s="1"/>
  <c r="H14" i="41"/>
  <c r="D15" i="41" s="1"/>
  <c r="H12" i="41"/>
  <c r="H10" i="41"/>
  <c r="D11" i="41" s="1"/>
  <c r="H11" i="41" s="1"/>
  <c r="H8" i="41"/>
  <c r="H6" i="41"/>
  <c r="G7" i="41" s="1"/>
  <c r="H9" i="41"/>
  <c r="G9" i="37"/>
  <c r="G8" i="37"/>
  <c r="G10" i="37"/>
  <c r="D11" i="37" s="1"/>
  <c r="G11" i="37" s="1"/>
  <c r="G12" i="37"/>
  <c r="D13" i="37" s="1"/>
  <c r="G13" i="37" s="1"/>
  <c r="G14" i="37"/>
  <c r="F15" i="37" s="1"/>
  <c r="G16" i="37"/>
  <c r="F17" i="37" s="1"/>
  <c r="G18" i="37"/>
  <c r="F19" i="37" s="1"/>
  <c r="G20" i="37"/>
  <c r="F21" i="37" s="1"/>
  <c r="G22" i="37"/>
  <c r="F23" i="37" s="1"/>
  <c r="G24" i="37"/>
  <c r="E25" i="37" s="1"/>
  <c r="G26" i="37"/>
  <c r="D27" i="37" s="1"/>
  <c r="G28" i="37"/>
  <c r="F29" i="37" s="1"/>
  <c r="G30" i="37"/>
  <c r="F31" i="37" s="1"/>
  <c r="G6" i="37"/>
  <c r="D7" i="37" s="1"/>
  <c r="G7" i="37" s="1"/>
  <c r="D13" i="36"/>
  <c r="D12" i="36"/>
  <c r="D11" i="36"/>
  <c r="D10" i="36"/>
  <c r="D9" i="36"/>
  <c r="D8" i="36"/>
  <c r="D7" i="36"/>
  <c r="D6" i="36"/>
  <c r="D5" i="36"/>
  <c r="D17" i="35"/>
  <c r="D16" i="35"/>
  <c r="D15" i="35"/>
  <c r="D14" i="35"/>
  <c r="D13" i="35"/>
  <c r="D12" i="35"/>
  <c r="D11" i="35"/>
  <c r="D10" i="35"/>
  <c r="D9" i="35"/>
  <c r="D8" i="35"/>
  <c r="D7" i="35"/>
  <c r="D6" i="35"/>
  <c r="D5" i="35"/>
  <c r="D7" i="34"/>
  <c r="D6" i="34"/>
  <c r="D5" i="34"/>
  <c r="D6" i="33"/>
  <c r="D5" i="33"/>
  <c r="D8" i="33"/>
  <c r="D7" i="33"/>
  <c r="E98" i="31"/>
  <c r="E97" i="31"/>
  <c r="E96" i="31"/>
  <c r="E95" i="31"/>
  <c r="E94" i="31"/>
  <c r="E93" i="31"/>
  <c r="E92" i="31"/>
  <c r="E91" i="31"/>
  <c r="E90" i="31"/>
  <c r="E89" i="31"/>
  <c r="E88" i="31"/>
  <c r="E87" i="31"/>
  <c r="E86" i="31"/>
  <c r="E85" i="31"/>
  <c r="E84" i="31"/>
  <c r="E83" i="31"/>
  <c r="E82" i="31"/>
  <c r="E81" i="31"/>
  <c r="E80" i="31"/>
  <c r="E79" i="31"/>
  <c r="E78" i="31"/>
  <c r="E77" i="31"/>
  <c r="E76" i="31"/>
  <c r="E75" i="31"/>
  <c r="E74" i="31"/>
  <c r="E73" i="31"/>
  <c r="E72" i="31"/>
  <c r="E71" i="31"/>
  <c r="E70" i="31"/>
  <c r="E69" i="31"/>
  <c r="E68" i="31"/>
  <c r="E67" i="31"/>
  <c r="E66" i="31"/>
  <c r="E65" i="31"/>
  <c r="E64" i="31"/>
  <c r="E63" i="31"/>
  <c r="E62" i="31"/>
  <c r="E61" i="31"/>
  <c r="E60" i="31"/>
  <c r="E59" i="31"/>
  <c r="E58" i="31"/>
  <c r="E57" i="31"/>
  <c r="E56" i="31"/>
  <c r="E55" i="31"/>
  <c r="E54" i="31"/>
  <c r="E53" i="31"/>
  <c r="E52" i="31"/>
  <c r="E51" i="31"/>
  <c r="E50" i="31"/>
  <c r="E49" i="31"/>
  <c r="E48" i="31"/>
  <c r="E47" i="31"/>
  <c r="E46" i="31"/>
  <c r="E45" i="31"/>
  <c r="E44" i="31"/>
  <c r="E43" i="31"/>
  <c r="E42" i="31"/>
  <c r="E41" i="31"/>
  <c r="E40" i="31"/>
  <c r="E39" i="31"/>
  <c r="E38" i="31"/>
  <c r="E34" i="31"/>
  <c r="E37" i="31"/>
  <c r="E36" i="31"/>
  <c r="E35" i="31"/>
  <c r="E33" i="31"/>
  <c r="E32" i="31"/>
  <c r="E31" i="31"/>
  <c r="E30" i="31"/>
  <c r="E29" i="31"/>
  <c r="E28" i="31"/>
  <c r="E27" i="31"/>
  <c r="E26" i="31"/>
  <c r="E25" i="31"/>
  <c r="E24" i="31"/>
  <c r="E23" i="31"/>
  <c r="E22" i="31"/>
  <c r="E19" i="31"/>
  <c r="E21" i="31"/>
  <c r="E20" i="31"/>
  <c r="E18" i="31"/>
  <c r="E17" i="31"/>
  <c r="E16" i="31"/>
  <c r="E15" i="31"/>
  <c r="E14" i="31"/>
  <c r="E13" i="31"/>
  <c r="E12" i="31"/>
  <c r="E11" i="31"/>
  <c r="E10" i="31"/>
  <c r="E9" i="31"/>
  <c r="E8" i="31"/>
  <c r="E7" i="31"/>
  <c r="E6" i="31"/>
  <c r="E5" i="31"/>
  <c r="F5" i="31" s="1"/>
  <c r="D7" i="30"/>
  <c r="D6" i="30"/>
  <c r="D5" i="30"/>
  <c r="G19" i="41" l="1"/>
  <c r="G15" i="41"/>
  <c r="E17" i="42"/>
  <c r="G17" i="42" s="1"/>
  <c r="F19" i="43"/>
  <c r="D7" i="46"/>
  <c r="D9" i="46"/>
  <c r="F17" i="41"/>
  <c r="F23" i="43"/>
  <c r="I23" i="43"/>
  <c r="F27" i="41"/>
  <c r="F25" i="43"/>
  <c r="D10" i="48"/>
  <c r="H5" i="41"/>
  <c r="I25" i="43"/>
  <c r="D8" i="46"/>
  <c r="F7" i="48"/>
  <c r="I27" i="43"/>
  <c r="F15" i="48"/>
  <c r="M5" i="43"/>
  <c r="H10" i="48"/>
  <c r="I6" i="47"/>
  <c r="H21" i="43"/>
  <c r="H29" i="43"/>
  <c r="F27" i="43"/>
  <c r="F31" i="43"/>
  <c r="G17" i="41"/>
  <c r="F23" i="41"/>
  <c r="F31" i="41"/>
  <c r="G21" i="43"/>
  <c r="G23" i="43"/>
  <c r="G25" i="43"/>
  <c r="G27" i="43"/>
  <c r="F29" i="43"/>
  <c r="J29" i="43"/>
  <c r="G31" i="43"/>
  <c r="D8" i="48"/>
  <c r="D12" i="48"/>
  <c r="F9" i="48"/>
  <c r="F13" i="48"/>
  <c r="H8" i="48"/>
  <c r="H12" i="48"/>
  <c r="J31" i="43"/>
  <c r="F11" i="48"/>
  <c r="F21" i="41"/>
  <c r="F29" i="41"/>
  <c r="J27" i="43"/>
  <c r="I29" i="43"/>
  <c r="K31" i="43"/>
  <c r="F15" i="41"/>
  <c r="F19" i="41"/>
  <c r="F25" i="41"/>
  <c r="D27" i="43"/>
  <c r="G19" i="43"/>
  <c r="L21" i="43"/>
  <c r="H23" i="43"/>
  <c r="H25" i="43"/>
  <c r="G29" i="43"/>
  <c r="K29" i="43"/>
  <c r="H31" i="43"/>
  <c r="D9" i="48"/>
  <c r="D13" i="48"/>
  <c r="F10" i="48"/>
  <c r="F14" i="48"/>
  <c r="H9" i="48"/>
  <c r="H13" i="48"/>
  <c r="H14" i="48"/>
  <c r="F8" i="48"/>
  <c r="H7" i="48"/>
  <c r="H11" i="48"/>
  <c r="E31" i="37"/>
  <c r="E27" i="37"/>
  <c r="E23" i="37"/>
  <c r="I6" i="48"/>
  <c r="D14" i="48"/>
  <c r="D7" i="48"/>
  <c r="D15" i="48"/>
  <c r="D7" i="47"/>
  <c r="D8" i="47"/>
  <c r="D9" i="47"/>
  <c r="F7" i="47"/>
  <c r="F8" i="47"/>
  <c r="H7" i="47"/>
  <c r="H8" i="47"/>
  <c r="I6" i="46"/>
  <c r="D21" i="43"/>
  <c r="E21" i="43"/>
  <c r="E17" i="43"/>
  <c r="M17" i="43" s="1"/>
  <c r="E15" i="43"/>
  <c r="M15" i="43" s="1"/>
  <c r="E19" i="43"/>
  <c r="D23" i="43"/>
  <c r="D29" i="43"/>
  <c r="E27" i="43"/>
  <c r="E29" i="43"/>
  <c r="L27" i="43"/>
  <c r="D31" i="43"/>
  <c r="E23" i="43"/>
  <c r="M23" i="43" s="1"/>
  <c r="D25" i="43"/>
  <c r="E31" i="43"/>
  <c r="E25" i="43"/>
  <c r="D31" i="42"/>
  <c r="E29" i="42"/>
  <c r="D29" i="42"/>
  <c r="D27" i="42"/>
  <c r="F27" i="42"/>
  <c r="D23" i="42"/>
  <c r="E21" i="42"/>
  <c r="E19" i="42"/>
  <c r="G19" i="42" s="1"/>
  <c r="E15" i="42"/>
  <c r="G15" i="42" s="1"/>
  <c r="F21" i="42"/>
  <c r="E23" i="42"/>
  <c r="G23" i="42" s="1"/>
  <c r="D25" i="42"/>
  <c r="E31" i="42"/>
  <c r="E25" i="42"/>
  <c r="F7" i="41"/>
  <c r="D7" i="41"/>
  <c r="E17" i="41"/>
  <c r="E23" i="41"/>
  <c r="G23" i="41"/>
  <c r="G29" i="41"/>
  <c r="D31" i="41"/>
  <c r="E21" i="41"/>
  <c r="G27" i="41"/>
  <c r="G21" i="41"/>
  <c r="E15" i="41"/>
  <c r="E19" i="41"/>
  <c r="H19" i="41" s="1"/>
  <c r="E29" i="41"/>
  <c r="E31" i="41"/>
  <c r="D25" i="41"/>
  <c r="E25" i="41"/>
  <c r="D27" i="41"/>
  <c r="H27" i="41" s="1"/>
  <c r="D25" i="37"/>
  <c r="E29" i="37"/>
  <c r="E21" i="37"/>
  <c r="D15" i="37"/>
  <c r="G15" i="37" s="1"/>
  <c r="F27" i="37"/>
  <c r="D19" i="37"/>
  <c r="G19" i="37" s="1"/>
  <c r="D23" i="37"/>
  <c r="F25" i="37"/>
  <c r="D31" i="37"/>
  <c r="G31" i="37" s="1"/>
  <c r="D17" i="37"/>
  <c r="G17" i="37" s="1"/>
  <c r="D21" i="37"/>
  <c r="G21" i="37" s="1"/>
  <c r="D29" i="37"/>
  <c r="G27" i="37"/>
  <c r="F6" i="31"/>
  <c r="F7" i="31" s="1"/>
  <c r="F8" i="31" s="1"/>
  <c r="F9" i="31" s="1"/>
  <c r="F10" i="31" s="1"/>
  <c r="F11" i="31" s="1"/>
  <c r="F12" i="31" s="1"/>
  <c r="F13" i="31" s="1"/>
  <c r="F14" i="31" s="1"/>
  <c r="F15" i="31" s="1"/>
  <c r="F16" i="31" s="1"/>
  <c r="F17" i="31" s="1"/>
  <c r="F18" i="31" s="1"/>
  <c r="F19" i="31" s="1"/>
  <c r="F20" i="31" s="1"/>
  <c r="F21" i="31" s="1"/>
  <c r="F22" i="31" s="1"/>
  <c r="F23" i="31" s="1"/>
  <c r="F24" i="31" s="1"/>
  <c r="F25" i="31" s="1"/>
  <c r="F26" i="31" s="1"/>
  <c r="F27" i="31" s="1"/>
  <c r="F28" i="31" s="1"/>
  <c r="F29" i="31" s="1"/>
  <c r="F30" i="31" s="1"/>
  <c r="F31" i="31" s="1"/>
  <c r="F32" i="31" s="1"/>
  <c r="F33" i="31" s="1"/>
  <c r="F34" i="31" s="1"/>
  <c r="F35" i="31" s="1"/>
  <c r="F36" i="31" s="1"/>
  <c r="F37" i="31" s="1"/>
  <c r="F38" i="31" s="1"/>
  <c r="F39" i="31" s="1"/>
  <c r="F40" i="31" s="1"/>
  <c r="F41" i="31" s="1"/>
  <c r="F42" i="31" s="1"/>
  <c r="F43" i="31" s="1"/>
  <c r="F44" i="31" s="1"/>
  <c r="F45" i="31" s="1"/>
  <c r="F46" i="31" s="1"/>
  <c r="F47" i="31" s="1"/>
  <c r="F48" i="31" s="1"/>
  <c r="F49" i="31" s="1"/>
  <c r="F50" i="31" s="1"/>
  <c r="F51" i="31" s="1"/>
  <c r="F52" i="31" s="1"/>
  <c r="F53" i="31" s="1"/>
  <c r="F54" i="31" s="1"/>
  <c r="F55" i="31" s="1"/>
  <c r="F56" i="31" s="1"/>
  <c r="F57" i="31" s="1"/>
  <c r="F58" i="31" s="1"/>
  <c r="F59" i="31" s="1"/>
  <c r="F60" i="31" s="1"/>
  <c r="F61" i="31" s="1"/>
  <c r="F62" i="31" s="1"/>
  <c r="F63" i="31" s="1"/>
  <c r="F64" i="31" s="1"/>
  <c r="F65" i="31" s="1"/>
  <c r="F66" i="31" s="1"/>
  <c r="F67" i="31" s="1"/>
  <c r="F68" i="31" s="1"/>
  <c r="F69" i="31" s="1"/>
  <c r="F70" i="31" s="1"/>
  <c r="F71" i="31" s="1"/>
  <c r="F72" i="31" s="1"/>
  <c r="F73" i="31" s="1"/>
  <c r="F74" i="31" s="1"/>
  <c r="F75" i="31" s="1"/>
  <c r="F76" i="31" s="1"/>
  <c r="F77" i="31" s="1"/>
  <c r="F78" i="31" s="1"/>
  <c r="F79" i="31" s="1"/>
  <c r="F80" i="31" s="1"/>
  <c r="F81" i="31" s="1"/>
  <c r="F82" i="31" s="1"/>
  <c r="F83" i="31" s="1"/>
  <c r="F84" i="31" s="1"/>
  <c r="F85" i="31" s="1"/>
  <c r="F86" i="31" s="1"/>
  <c r="F87" i="31" s="1"/>
  <c r="F88" i="31" s="1"/>
  <c r="F89" i="31" s="1"/>
  <c r="F90" i="31" s="1"/>
  <c r="F91" i="31" s="1"/>
  <c r="F92" i="31" s="1"/>
  <c r="F93" i="31" s="1"/>
  <c r="F94" i="31" s="1"/>
  <c r="F95" i="31" s="1"/>
  <c r="F96" i="31" s="1"/>
  <c r="F97" i="31" s="1"/>
  <c r="F98" i="31" s="1"/>
  <c r="B22" i="11"/>
  <c r="G29" i="37" l="1"/>
  <c r="M25" i="43"/>
  <c r="G23" i="37"/>
  <c r="M31" i="43"/>
  <c r="H17" i="41"/>
  <c r="M29" i="43"/>
  <c r="G25" i="37"/>
  <c r="M27" i="43"/>
  <c r="H25" i="41"/>
  <c r="H21" i="41"/>
  <c r="H23" i="41"/>
  <c r="H15" i="41"/>
  <c r="M21" i="43"/>
  <c r="H7" i="41"/>
  <c r="M19" i="43"/>
  <c r="G31" i="42"/>
  <c r="G29" i="42"/>
  <c r="G27" i="42"/>
  <c r="G21" i="42"/>
  <c r="G25" i="42"/>
  <c r="H31" i="41"/>
  <c r="H29" i="41"/>
  <c r="H13" i="41"/>
</calcChain>
</file>

<file path=xl/sharedStrings.xml><?xml version="1.0" encoding="utf-8"?>
<sst xmlns="http://schemas.openxmlformats.org/spreadsheetml/2006/main" count="1086" uniqueCount="275">
  <si>
    <t>Total</t>
  </si>
  <si>
    <t>Ano</t>
  </si>
  <si>
    <t>N</t>
  </si>
  <si>
    <t>Fonte</t>
  </si>
  <si>
    <t>Atualizado em</t>
  </si>
  <si>
    <t>link</t>
  </si>
  <si>
    <t>Metainformação</t>
  </si>
  <si>
    <t>Taxa de crescimento anual (%)</t>
  </si>
  <si>
    <t>..</t>
  </si>
  <si>
    <t>Posição</t>
  </si>
  <si>
    <t>Em % dos nascimentos de estrangeiros</t>
  </si>
  <si>
    <t>Em % do total 
de nascimentos</t>
  </si>
  <si>
    <t>Nota</t>
  </si>
  <si>
    <t>O Observatório da Emigração é uma estrutura técnica e de investigação independente integrada no Centro de Investigação e Estudos de Sociologia do Iscte, Instituto Universitário de Lisboa, onde tem a sua sede. Funciona com base numa parceria entre o Centro de Investigação e Estudos de Sociologia, do Iscte, o Centro de Estudos Geográficos, da Universidade de Lisboa, o Instituto de Sociologia, da Universidade do Porto, e o Centro de Investigação em Sociologia Económica e das Organizações, da Universidade de Lisboa. Tem um protocolo de cooperação com o Ministério dos Negócios Estrangeiros.</t>
  </si>
  <si>
    <t>Percentagem</t>
  </si>
  <si>
    <r>
      <t xml:space="preserve">ÍNDICE </t>
    </r>
    <r>
      <rPr>
        <b/>
        <sz val="8"/>
        <color rgb="FFC00000"/>
        <rFont val="Wingdings 3"/>
        <family val="1"/>
        <charset val="2"/>
      </rPr>
      <t>Ç</t>
    </r>
  </si>
  <si>
    <t>Movimento associativo português em França, 1902-2023: índice de quadros e gráficos</t>
  </si>
  <si>
    <t>População residente total</t>
  </si>
  <si>
    <t>Residentes nascidos no estrangeiro</t>
  </si>
  <si>
    <t>Residentes nascidos em Portugal</t>
  </si>
  <si>
    <t>60 122 665</t>
  </si>
  <si>
    <t>--</t>
  </si>
  <si>
    <t>4 306 094</t>
  </si>
  <si>
    <t>67 842 591</t>
  </si>
  <si>
    <t>7 006 700</t>
  </si>
  <si>
    <t>67 635 124</t>
  </si>
  <si>
    <t>6 926 000</t>
  </si>
  <si>
    <t>67 441 850</t>
  </si>
  <si>
    <t>6 847 100</t>
  </si>
  <si>
    <t>67 257 982</t>
  </si>
  <si>
    <t>6 733 500</t>
  </si>
  <si>
    <t>66 992 159</t>
  </si>
  <si>
    <t>6 579 000</t>
  </si>
  <si>
    <t>66 774 482</t>
  </si>
  <si>
    <t>6 450 000</t>
  </si>
  <si>
    <t>66 602 645</t>
  </si>
  <si>
    <t>6 292 000</t>
  </si>
  <si>
    <t>66 422 469</t>
  </si>
  <si>
    <t>6 168 000</t>
  </si>
  <si>
    <t>66 130 873</t>
  </si>
  <si>
    <t>6 027 000</t>
  </si>
  <si>
    <t>65 564 756</t>
  </si>
  <si>
    <t>5 835 000</t>
  </si>
  <si>
    <t>65 241 241</t>
  </si>
  <si>
    <t>5 714 000</t>
  </si>
  <si>
    <t>64 933 400</t>
  </si>
  <si>
    <t>5 605 000</t>
  </si>
  <si>
    <t>64 612 939</t>
  </si>
  <si>
    <t>5 514 000</t>
  </si>
  <si>
    <t>64 304 500</t>
  </si>
  <si>
    <t>5 432 000</t>
  </si>
  <si>
    <t>63 961 859</t>
  </si>
  <si>
    <t>5 342 000</t>
  </si>
  <si>
    <t>63 600 690</t>
  </si>
  <si>
    <t>5 253 000</t>
  </si>
  <si>
    <t>63 186 117</t>
  </si>
  <si>
    <t>5 136 000</t>
  </si>
  <si>
    <t>62 730 537</t>
  </si>
  <si>
    <t>4 959 000</t>
  </si>
  <si>
    <t>60 508 150</t>
  </si>
  <si>
    <t>6 278 718</t>
  </si>
  <si>
    <t>Os valores a partir de 2020 foram rectificados pela entidade responsável e alterados pelo OEm a 25/07/2023. Os valores de 2021 e 2022 são provisórios.</t>
  </si>
  <si>
    <t>Quadro elaborado pelo Observatório da Emigração, valores de  Institut Nacional de la Statistique et des Études Économiques, répartition des immigrés par pays de naissance.</t>
  </si>
  <si>
    <r>
      <rPr>
        <b/>
        <sz val="9"/>
        <color rgb="FFC00000"/>
        <rFont val="Arial"/>
        <family val="2"/>
      </rPr>
      <t>Quadro 1</t>
    </r>
    <r>
      <rPr>
        <b/>
        <sz val="9"/>
        <color theme="1"/>
        <rFont val="Arial"/>
        <family val="2"/>
      </rPr>
      <t xml:space="preserve">  População residente em França por naturalidade, 1999-2022</t>
    </r>
  </si>
  <si>
    <r>
      <rPr>
        <b/>
        <sz val="9"/>
        <color rgb="FFC00000"/>
        <rFont val="Arial"/>
        <family val="2"/>
      </rPr>
      <t>Quadro 2</t>
    </r>
    <r>
      <rPr>
        <b/>
        <sz val="9"/>
        <color theme="1"/>
        <rFont val="Arial"/>
        <family val="2"/>
      </rPr>
      <t xml:space="preserve">  Entradas de portugueses em França, 2003-2021</t>
    </r>
  </si>
  <si>
    <t>-</t>
  </si>
  <si>
    <t>338 752</t>
  </si>
  <si>
    <t>340 383</t>
  </si>
  <si>
    <t>364 221</t>
  </si>
  <si>
    <t>377 709</t>
  </si>
  <si>
    <t>369 621</t>
  </si>
  <si>
    <t>387 158</t>
  </si>
  <si>
    <t>385 591</t>
  </si>
  <si>
    <t>283 237</t>
  </si>
  <si>
    <t>336 398</t>
  </si>
  <si>
    <t>Quadro elaborado pelo Observatório da Emigração, dados de Institut National de la Statistique et de Études Économiques, dados concedidos mediante pedido (2003 a 2012). Eurostat, Immigration by age group, sex and citizenship (a partir de 2013).</t>
  </si>
  <si>
    <t>Os dados publicados pelo Institut National de la Statistique et des Études Économiques (INSEE) são médias quinquenais. Ou seja, o valor das entradas em 2013 é, na realidade, a média dos valores apurados, por amostragem, para os anos 2011 a 2015. Trata-se de uma metodologia que visa minimizar os erros amostrais e não construir uma série marcada por aparentes variações sistemáticas devidas, na maior parte dos casos, àqueles mesmos erros.De 2003 a 2009 os dados referem-se a nascidos em Portugal sem nacionalidade francesa. Em 2010 há uma quebra de série e os dados passam a contabilizar indivíduos com a nacionalidade portuguesa. A 16/02/2021 o OEm alterou a fonte de dados de 2013 em diante passando do INSEE para o Eurostat, o que levou a uma revisão dos valores da série a partir de 2013.</t>
  </si>
  <si>
    <t>%</t>
  </si>
  <si>
    <t>Estado de atividade</t>
  </si>
  <si>
    <t>Ativo</t>
  </si>
  <si>
    <t>Inativo</t>
  </si>
  <si>
    <t>Sem informação</t>
  </si>
  <si>
    <t>Percentagem acumulada</t>
  </si>
  <si>
    <t>01 - Ain</t>
  </si>
  <si>
    <t>02 - Aisne</t>
  </si>
  <si>
    <t>03 - Allier</t>
  </si>
  <si>
    <t>04 - Alpes-de-Haute-Provence</t>
  </si>
  <si>
    <t>05 - Hautes-Alpes</t>
  </si>
  <si>
    <t>06 - Alpes 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</si>
  <si>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</si>
  <si>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</si>
  <si>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</si>
  <si>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</si>
  <si>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</si>
  <si>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</si>
  <si>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</si>
  <si>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</si>
  <si>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</si>
  <si>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</si>
  <si>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</si>
  <si>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</si>
  <si>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</si>
  <si>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21 - Côte-d'Or</t>
  </si>
  <si>
    <t>22 - Côtes d'Armor</t>
  </si>
  <si>
    <t>23 - Creuse</t>
  </si>
  <si>
    <t>24 - Dordogne</t>
  </si>
  <si>
    <t>25 - Doubs</t>
  </si>
  <si>
    <t>26 - Drôme</t>
  </si>
  <si>
    <t>27 - Eure</t>
  </si>
  <si>
    <t>28 - Eure-et-Loir</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</si>
  <si>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</si>
  <si>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</si>
  <si>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</si>
  <si>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</si>
  <si>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</si>
  <si>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</si>
  <si>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</si>
  <si>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</si>
  <si>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</si>
  <si>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</si>
  <si>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</si>
  <si>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</si>
  <si>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</si>
  <si>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</si>
  <si>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 Loire</t>
  </si>
  <si>
    <t>44 - Loire Atlantique</t>
  </si>
  <si>
    <t>45 - Loiret</t>
  </si>
  <si>
    <t>46 - Lot</t>
  </si>
  <si>
    <t>47 - Lot-et-Garonne</t>
  </si>
  <si>
    <t>48 - Lozère</t>
  </si>
  <si>
    <t>49 - Maine-et-Loire</t>
  </si>
  <si>
    <t>50 - Manche</t>
  </si>
  <si>
    <t>51 - Marne</t>
  </si>
  <si>
    <t>52 - Haute Marne</t>
  </si>
  <si>
    <t>53 - Mayenne</t>
  </si>
  <si>
    <t>54 - Meurthe-et-Moselle</t>
  </si>
  <si>
    <t>55 - Meuse</t>
  </si>
  <si>
    <t>56 - Morbihan</t>
  </si>
  <si>
    <t>57 - Moselle</t>
  </si>
  <si>
    <t>58 - Nièvre</t>
  </si>
  <si>
    <t>59 - Nord</t>
  </si>
  <si>
    <t>60 - Oise</t>
  </si>
  <si>
    <t>61 - Orne</t>
  </si>
  <si>
    <t>62 - Pas-de-Calais</t>
  </si>
  <si>
    <t>63 - Puy-de-Dôme</t>
  </si>
  <si>
    <t>64 - Pyrénées Atlantiques</t>
  </si>
  <si>
    <t>65 - Hautes Pyrénées</t>
  </si>
  <si>
    <t>66 - Pyrénées Orientales</t>
  </si>
  <si>
    <t>67 - Bas-Rhin</t>
  </si>
  <si>
    <t>68 - Haut-Rhin</t>
  </si>
  <si>
    <t>69 - Rhône</t>
  </si>
  <si>
    <t>70 - Haute Saône</t>
  </si>
  <si>
    <t>71 - Saône-et-Loire</t>
  </si>
  <si>
    <t>72 - Sarthe</t>
  </si>
  <si>
    <t>73 - Savoie</t>
  </si>
  <si>
    <t>74 - Haute Savoie</t>
  </si>
  <si>
    <t>75 - Paris </t>
  </si>
  <si>
    <t>76 - Seine Maritime</t>
  </si>
  <si>
    <t>77 - Seine-et-Marne</t>
  </si>
  <si>
    <t>78 - Yvelines</t>
  </si>
  <si>
    <t>79 - Deux-Sèvres</t>
  </si>
  <si>
    <t>80 - Somme</t>
  </si>
  <si>
    <t>81 - Tarn</t>
  </si>
  <si>
    <t>82 - Tarn-et-Garonne</t>
  </si>
  <si>
    <t>83 - Var</t>
  </si>
  <si>
    <t>84 - Vaucluse</t>
  </si>
  <si>
    <t>85 - Vendée</t>
  </si>
  <si>
    <t>86 - Vienne</t>
  </si>
  <si>
    <t>87 - Haute Vienne</t>
  </si>
  <si>
    <t>88 - Vosges</t>
  </si>
  <si>
    <t>89 - Yonne</t>
  </si>
  <si>
    <t>90 - Territoire de Belfort</t>
  </si>
  <si>
    <t>91 - Essonne</t>
  </si>
  <si>
    <t>92 - Hauts-de-Seine</t>
  </si>
  <si>
    <t>93 - Seine-Saintt-Denis</t>
  </si>
  <si>
    <t>94 - Val-de-Marne</t>
  </si>
  <si>
    <t>95 - Val-d'Oise</t>
  </si>
  <si>
    <t>Departamento</t>
  </si>
  <si>
    <t>Sem informação disponível para os departamentos 2A - Corse-du-Sud e 2B - Haute Corse.</t>
  </si>
  <si>
    <t>Meio de contacto</t>
  </si>
  <si>
    <t>Número de telefone</t>
  </si>
  <si>
    <t>Fax</t>
  </si>
  <si>
    <t>E-mail</t>
  </si>
  <si>
    <t>Website/Facebook</t>
  </si>
  <si>
    <t>Homens</t>
  </si>
  <si>
    <t>Mulheres</t>
  </si>
  <si>
    <t>Misto</t>
  </si>
  <si>
    <t>Presidência</t>
  </si>
  <si>
    <t>1910-1919</t>
  </si>
  <si>
    <t>1920-1929</t>
  </si>
  <si>
    <t>1930-1939</t>
  </si>
  <si>
    <t>1940-1949</t>
  </si>
  <si>
    <t>1950-1959</t>
  </si>
  <si>
    <t>1960-1969</t>
  </si>
  <si>
    <t>1970-1979</t>
  </si>
  <si>
    <t>1980-1989</t>
  </si>
  <si>
    <t>1990-1999</t>
  </si>
  <si>
    <t>2000-2009</t>
  </si>
  <si>
    <t>2010-2019</t>
  </si>
  <si>
    <t>2020-2023</t>
  </si>
  <si>
    <t>Cultural</t>
  </si>
  <si>
    <t>Sociocultural</t>
  </si>
  <si>
    <t>Desportiva</t>
  </si>
  <si>
    <t>Educativa</t>
  </si>
  <si>
    <t>Religiosa</t>
  </si>
  <si>
    <t>Estação de rádio</t>
  </si>
  <si>
    <t>Corporativa</t>
  </si>
  <si>
    <t>Restauração</t>
  </si>
  <si>
    <t>Informativa</t>
  </si>
  <si>
    <t>O total é superior ao número de associações apresentadas na base de dados pois determinadas associações contabilizam mais do que um tipo (Ex.: cultural e desportiva). Por sua vez, estas associações são contabilizadas duas vezes.</t>
  </si>
  <si>
    <t>Ano de criação</t>
  </si>
  <si>
    <t>Década de criação</t>
  </si>
  <si>
    <t>2A - Corse-du-Sud e 2B - Haute Corse</t>
  </si>
  <si>
    <t>Email</t>
  </si>
  <si>
    <t>Website / Página de Facebook</t>
  </si>
  <si>
    <r>
      <rPr>
        <b/>
        <sz val="9"/>
        <color rgb="FFC00000"/>
        <rFont val="Arial"/>
        <family val="2"/>
      </rPr>
      <t>Quadro 10</t>
    </r>
    <r>
      <rPr>
        <b/>
        <sz val="9"/>
        <color theme="1"/>
        <rFont val="Arial"/>
        <family val="2"/>
      </rPr>
      <t xml:space="preserve">  Associações de portugueses em França, por década de criação e departamento, 1902-2023</t>
    </r>
  </si>
  <si>
    <t>Mistas</t>
  </si>
  <si>
    <t>Tipo de associação</t>
  </si>
  <si>
    <t>Meios de comunicação</t>
  </si>
  <si>
    <r>
      <rPr>
        <b/>
        <sz val="9"/>
        <color rgb="FFC00000"/>
        <rFont val="Arial"/>
        <family val="2"/>
      </rPr>
      <t>Quadro 17</t>
    </r>
    <r>
      <rPr>
        <b/>
        <sz val="9"/>
        <color theme="1"/>
        <rFont val="Arial"/>
        <family val="2"/>
      </rPr>
      <t xml:space="preserve">  Associações de portugueses em França, por estado de atividade e tipo de associação, 1902-2023</t>
    </r>
  </si>
  <si>
    <r>
      <rPr>
        <b/>
        <sz val="9"/>
        <color rgb="FFC00000"/>
        <rFont val="Arial"/>
        <family val="2"/>
      </rPr>
      <t>Gráfico 1</t>
    </r>
    <r>
      <rPr>
        <b/>
        <sz val="9"/>
        <color theme="1"/>
        <rFont val="Arial"/>
        <family val="2"/>
      </rPr>
      <t xml:space="preserve">  Residentes em França nascidos em Portugal, 1999-2022</t>
    </r>
  </si>
  <si>
    <t>Sexo da presidência</t>
  </si>
  <si>
    <r>
      <rPr>
        <b/>
        <sz val="9"/>
        <color rgb="FFC00000"/>
        <rFont val="Arial"/>
        <family val="2"/>
      </rPr>
      <t>Gráfico 2</t>
    </r>
    <r>
      <rPr>
        <b/>
        <sz val="9"/>
        <color theme="1"/>
        <rFont val="Arial"/>
        <family val="2"/>
      </rPr>
      <t xml:space="preserve">  Entradas de portugueses em França, 2003-2021</t>
    </r>
  </si>
  <si>
    <r>
      <rPr>
        <b/>
        <sz val="9"/>
        <color rgb="FFC00000"/>
        <rFont val="Arial"/>
        <family val="2"/>
      </rPr>
      <t xml:space="preserve">Gráfico 10  </t>
    </r>
    <r>
      <rPr>
        <b/>
        <sz val="9"/>
        <rFont val="Arial"/>
        <family val="2"/>
      </rPr>
      <t>Associações de portugueses em França, por década de criação e meios de contacto utilizados, 1902-2023</t>
    </r>
  </si>
  <si>
    <t>Website / Facebook</t>
  </si>
  <si>
    <r>
      <rPr>
        <b/>
        <sz val="9"/>
        <color rgb="FFC00000"/>
        <rFont val="Arial"/>
        <family val="2"/>
      </rPr>
      <t xml:space="preserve">Gráfico 15  </t>
    </r>
    <r>
      <rPr>
        <b/>
        <sz val="9"/>
        <rFont val="Arial"/>
        <family val="2"/>
      </rPr>
      <t>Associações de portugueses em França, por estado de atividade e tipo de associação, 1902-2023</t>
    </r>
  </si>
  <si>
    <r>
      <rPr>
        <b/>
        <sz val="8"/>
        <color theme="1"/>
        <rFont val="Arial"/>
        <family val="2"/>
      </rPr>
      <t>Unidade de medida:</t>
    </r>
    <r>
      <rPr>
        <sz val="8"/>
        <color theme="1"/>
        <rFont val="Arial"/>
        <family val="2"/>
      </rPr>
      <t xml:space="preserve"> associações.</t>
    </r>
  </si>
  <si>
    <r>
      <rPr>
        <b/>
        <sz val="8"/>
        <color theme="1"/>
        <rFont val="Arial"/>
        <family val="2"/>
      </rPr>
      <t>Link da fonte:</t>
    </r>
    <r>
      <rPr>
        <sz val="8"/>
        <color theme="1"/>
        <rFont val="Arial"/>
        <family val="2"/>
      </rPr>
      <t xml:space="preserve"> https://assoce.fr/ ; https://associations-info.fr/ ; https://www.net1901.org/ ; https://annuaire-entreprises.data.gouv.fr/ ; www.lusojornal.com</t>
    </r>
  </si>
  <si>
    <t>6 de dezembro de 2023.</t>
  </si>
  <si>
    <t>http://observatorioemigracao.pt/np4/9555.html</t>
  </si>
  <si>
    <t>Gráfico elaborado pelo Observatório da Emigração, valores de  Institut Nacional de la Statistique et des Études Économiques, répartition des immigrés par pays de naissance.</t>
  </si>
  <si>
    <t>Gráfico elaborado pelo Observatório da Emigração, dados de Institut National de la Statistique et de Études Économiques, dados concedidos mediante pedido (2003 a 2012). Eurostat, Immigration by age group, sex and citizenship (a partir de 2013).</t>
  </si>
  <si>
    <t>O total é superior ao número de associações apresentadas na base de dados pois diversas associações apresentam mais do que um meio de comunicação. Por sua vez, estas associações são contabilizadas mais do que uma vez. Foram consideradas incontactáveis as associações que não apresentem email ou website / página de Facebook.</t>
  </si>
  <si>
    <t xml:space="preserve">O total é inferior ao número de associações apresentadas na base de dados pois a informação referente à presidência da associação não se encontra disponível para o total das associações em análise. </t>
  </si>
  <si>
    <t>1902-1909</t>
  </si>
  <si>
    <r>
      <rPr>
        <b/>
        <sz val="9"/>
        <color rgb="FFC00000"/>
        <rFont val="Arial"/>
        <family val="2"/>
      </rPr>
      <t>Quadro 9</t>
    </r>
    <r>
      <rPr>
        <b/>
        <sz val="9"/>
        <color theme="1"/>
        <rFont val="Arial"/>
        <family val="2"/>
      </rPr>
      <t xml:space="preserve">  Ano de criação das associações de portugueses em França, por década de criação e estado de atividade, 1902-2023</t>
    </r>
  </si>
  <si>
    <r>
      <rPr>
        <b/>
        <sz val="9"/>
        <color rgb="FFC00000"/>
        <rFont val="Arial"/>
        <family val="2"/>
      </rPr>
      <t>Quadro 8</t>
    </r>
    <r>
      <rPr>
        <b/>
        <sz val="9"/>
        <color theme="1"/>
        <rFont val="Arial"/>
        <family val="2"/>
      </rPr>
      <t xml:space="preserve">  Associações de portugueses em França por tipo de associação, 1902-2023</t>
    </r>
  </si>
  <si>
    <t xml:space="preserve">Apesar de a análise ser realizada por décadas, inicia-se em 1902 e termina em 2023, pois os primeiros dados disponíveis remetem a 1902, e terminam em 2023. </t>
  </si>
  <si>
    <t>O total é inferior ao número de associações apresentadas na base de dados pois a informação referente à presidência da associação não se encontra disponível para o total das associações em análise. Apesar de a análise ser realizada por décadas, inicia-se em 1902 e termina em 2023, pois os primeiros dados disponíveis remetem a 1902, e terminam em 2023.</t>
  </si>
  <si>
    <t>Apesar de a análise ser realizada por décadas, inicia-se em 1902 e termina em 2023, pois os primeiros dados disponíveis remetem a 1902, e terminam em 2023. Sem informação disponível para os departamentos 2A - Corse-du-Sud e 2B - Haute Corse.</t>
  </si>
  <si>
    <t xml:space="preserve">Apesar de a análise ser realizada por décadas, inicia-se em 1902 e termina em 2023, pois os primeiros dados disponíveis remetem a 1902, e terminam em 2023. O total é superior ao número de associações apresentadas na base de dados pois diversas associações apresentam mais do que um meio de comunicação. Por sua vez, estas associações são contabilizadas mais do que uma vez. </t>
  </si>
  <si>
    <t>Apesar de a análise ser realizada por décadas, inicia-se em 1902 e termina em 2023, pois os primeiros dados disponíveis remetem a 1902, e terminam em 2023. Foram consideradas incontactáveis as associações que não apresentem email ou website / página de Facebook.</t>
  </si>
  <si>
    <t>Foram consideradas incontactáveis as associações que não apresentem email ou website / página de Facebook. Sem informação disponível para os departamentos 2A - Corse-du-Sud e 2B - Haute Corse.</t>
  </si>
  <si>
    <t>Foram consideradas incontactáveis as associações que não apresentem email ou website / página de Facebook. O total é superior ao número de associações apresentadas na base de dados pois diversas associações apresentam mais do que um meio de comunicação. Por sua vez, estas associações são contabilizadas mais do que uma vez. Foram consideradas incontactáveis as associações que não apresentem email ou website / página de Facebook.</t>
  </si>
  <si>
    <t xml:space="preserve">Foram consideradas incontactáveis as associações que não apresentem email ou website / página de Facebook. O total é inferior ao número de associações apresentadas na base de dados pois a informação referente à presidência da associação não se encontra disponível para o total das associações em análise. </t>
  </si>
  <si>
    <t>Foram consideradas incontactáveis as associações que não apresentem email ou website / página de Facebook. O total é superior ao número de associações apresentadas na base de dados pois determinadas associações contabilizam mais do que um tipo (Ex.: cultural e desportiva). Por sua vez, estas associações são contabilizadas duas vezes.</t>
  </si>
  <si>
    <r>
      <rPr>
        <b/>
        <sz val="9"/>
        <color rgb="FFC00000"/>
        <rFont val="Arial"/>
        <family val="2"/>
      </rPr>
      <t xml:space="preserve">Gráfico 9  </t>
    </r>
    <r>
      <rPr>
        <b/>
        <sz val="9"/>
        <rFont val="Arial"/>
        <family val="2"/>
      </rPr>
      <t>Ano de criação das associações de portugueses em França, por década de criação e estado de atividade, 1902-2023</t>
    </r>
  </si>
  <si>
    <r>
      <rPr>
        <b/>
        <sz val="9"/>
        <color rgb="FFC00000"/>
        <rFont val="Arial"/>
        <family val="2"/>
      </rPr>
      <t xml:space="preserve">Gráfico 8  </t>
    </r>
    <r>
      <rPr>
        <b/>
        <sz val="9"/>
        <rFont val="Arial"/>
        <family val="2"/>
      </rPr>
      <t>Associações de portugueses em França por tipo de associação, em percentagem, 1902-2023</t>
    </r>
  </si>
  <si>
    <r>
      <rPr>
        <b/>
        <sz val="8"/>
        <color theme="1"/>
        <rFont val="Arial"/>
        <family val="2"/>
      </rPr>
      <t>Fonte:</t>
    </r>
    <r>
      <rPr>
        <sz val="8"/>
        <color theme="1"/>
        <rFont val="Arial"/>
        <family val="2"/>
      </rPr>
      <t xml:space="preserve"> Assoce.fr, Associations Info, Net1901.org, L’Annuaire des Entreprises, Lusojornal e website / Facebook das associações.</t>
    </r>
  </si>
  <si>
    <t>Quadro elaborado pelo Observatório da Emigração, valores Assoce, Associations Info, Net1901, L’Annuaire des Entreprises, Lusojornal e website / Facebook das associações.</t>
  </si>
  <si>
    <t>O total é superior ao número de associações apresentadas na base de dados pois determinadas associações contabilizam mais do que um tipo (Ex.: cultural e desportiva). Por sua vez, estas associações são contabilizadas duas vezes. A partir do cruzamento das variáveis 'ano de criação' e 'tipo de associação', o total distingue-se dos quadros 8 e 17 que apresentam informação similar, visto que não foi possível atribuir o ano de criação a todas as associações na base de dados e, por isso, as associações com tipo de associação e sem ano de criação não terão sido contabilizadas para a elaboração do presente quadro.</t>
  </si>
  <si>
    <r>
      <rPr>
        <b/>
        <sz val="9"/>
        <color rgb="FFC00000"/>
        <rFont val="Arial"/>
        <family val="2"/>
      </rPr>
      <t xml:space="preserve">Gráfico 3  </t>
    </r>
    <r>
      <rPr>
        <b/>
        <sz val="9"/>
        <rFont val="Arial"/>
        <family val="2"/>
      </rPr>
      <t>Ano de criação das associações de portugueses em França, por décadas, em percentagem, 1902-2023</t>
    </r>
  </si>
  <si>
    <r>
      <rPr>
        <b/>
        <sz val="9"/>
        <color rgb="FFC00000"/>
        <rFont val="Arial"/>
        <family val="2"/>
      </rPr>
      <t>Gráfico 4</t>
    </r>
    <r>
      <rPr>
        <b/>
        <sz val="9"/>
        <color theme="1"/>
        <rFont val="Arial"/>
        <family val="2"/>
      </rPr>
      <t xml:space="preserve">  Estado de atividade das associações de portugueses em França em percentagem, 2023</t>
    </r>
  </si>
  <si>
    <r>
      <rPr>
        <b/>
        <sz val="9"/>
        <color rgb="FFC00000"/>
        <rFont val="Arial"/>
        <family val="2"/>
      </rPr>
      <t>Gráfico 5</t>
    </r>
    <r>
      <rPr>
        <b/>
        <sz val="9"/>
        <color theme="1"/>
        <rFont val="Arial"/>
        <family val="2"/>
      </rPr>
      <t xml:space="preserve">  Top 13 departamentos de França com associações de portugueses, 1902-2023</t>
    </r>
  </si>
  <si>
    <r>
      <rPr>
        <b/>
        <sz val="9"/>
        <color rgb="FFC00000"/>
        <rFont val="Arial"/>
        <family val="2"/>
      </rPr>
      <t>Gráfico 6</t>
    </r>
    <r>
      <rPr>
        <b/>
        <sz val="9"/>
        <color theme="1"/>
        <rFont val="Arial"/>
        <family val="2"/>
      </rPr>
      <t xml:space="preserve">  Meios de contacto disponibilizados pelas associações de portugueses em França, em percentagem, 1902-2023</t>
    </r>
  </si>
  <si>
    <r>
      <rPr>
        <b/>
        <sz val="9"/>
        <color rgb="FFC00000"/>
        <rFont val="Arial"/>
        <family val="2"/>
      </rPr>
      <t>Gráfico 7</t>
    </r>
    <r>
      <rPr>
        <b/>
        <sz val="9"/>
        <color theme="1"/>
        <rFont val="Arial"/>
        <family val="2"/>
      </rPr>
      <t xml:space="preserve">  Presidência das associações de portugueses em França segundo o sexo, em percentagem, 1902-2023</t>
    </r>
  </si>
  <si>
    <r>
      <rPr>
        <b/>
        <sz val="9"/>
        <color rgb="FFC00000"/>
        <rFont val="Arial"/>
        <family val="2"/>
      </rPr>
      <t xml:space="preserve">Gráfico 11  </t>
    </r>
    <r>
      <rPr>
        <b/>
        <sz val="9"/>
        <rFont val="Arial"/>
        <family val="2"/>
      </rPr>
      <t>Associações de portugueses em França, por estado de atividade e meios de comunicação utilizados, 1902-2023</t>
    </r>
  </si>
  <si>
    <r>
      <rPr>
        <b/>
        <sz val="9"/>
        <color rgb="FFC00000"/>
        <rFont val="Arial"/>
        <family val="2"/>
      </rPr>
      <t xml:space="preserve">Gráfico 12  </t>
    </r>
    <r>
      <rPr>
        <b/>
        <sz val="9"/>
        <rFont val="Arial"/>
        <family val="2"/>
      </rPr>
      <t>Associações de portugueses em França, por década de criação e sexo do presidente, 1902-2023</t>
    </r>
  </si>
  <si>
    <r>
      <rPr>
        <b/>
        <sz val="9"/>
        <color rgb="FFC00000"/>
        <rFont val="Arial"/>
        <family val="2"/>
      </rPr>
      <t xml:space="preserve">Gráfico 13  </t>
    </r>
    <r>
      <rPr>
        <b/>
        <sz val="9"/>
        <rFont val="Arial"/>
        <family val="2"/>
      </rPr>
      <t>Associações de portugueses em França, por estado de atividade e sexo da presidência, em percentagem, 1902-2023</t>
    </r>
  </si>
  <si>
    <r>
      <rPr>
        <b/>
        <sz val="9"/>
        <color rgb="FFC00000"/>
        <rFont val="Arial"/>
        <family val="2"/>
      </rPr>
      <t xml:space="preserve">Gráfico 14  </t>
    </r>
    <r>
      <rPr>
        <b/>
        <sz val="9"/>
        <rFont val="Arial"/>
        <family val="2"/>
      </rPr>
      <t>Associações de portugueses em França, por tipo de associação, 1902-2023</t>
    </r>
  </si>
  <si>
    <r>
      <rPr>
        <b/>
        <sz val="8"/>
        <color theme="1"/>
        <rFont val="Arial"/>
        <family val="2"/>
      </rPr>
      <t xml:space="preserve">Associações de imigrantes: </t>
    </r>
    <r>
      <rPr>
        <sz val="8"/>
        <color theme="1"/>
        <rFont val="Arial"/>
        <family val="2"/>
      </rPr>
      <t>trata-se de um organismo quase exclusivo que tem por objetivo promover a origem nacional dos imigrantes como expressão da sua identidade. As associações de imigrantes desempenham também um papel importante na integração dos recém-chegados (formação linguística, integração profissional e social, cidadania, acesso aos direitos, etc.). Quanto aos portugueses, as suas associações em França visam redescobrir o seu património cultural e as suas tradições através de um vasto leque de atividades (desporto, folclore, festas populares, cozinha portuguesa, etc.) (Maceiras, 2018, p. 15).</t>
    </r>
  </si>
  <si>
    <t xml:space="preserve">Em % do total 
</t>
  </si>
  <si>
    <t>Em %
do total</t>
  </si>
  <si>
    <r>
      <rPr>
        <b/>
        <sz val="9"/>
        <color rgb="FFC00000"/>
        <rFont val="Arial"/>
        <family val="2"/>
      </rPr>
      <t>Quadro 3</t>
    </r>
    <r>
      <rPr>
        <b/>
        <sz val="9"/>
        <color theme="1"/>
        <rFont val="Arial"/>
        <family val="2"/>
      </rPr>
      <t xml:space="preserve">  Ano de criação das associações de portugueses em França, por décadas, 1902-2023</t>
    </r>
  </si>
  <si>
    <r>
      <rPr>
        <b/>
        <sz val="9"/>
        <color rgb="FFC00000"/>
        <rFont val="Arial"/>
        <family val="2"/>
      </rPr>
      <t>Quadro 4</t>
    </r>
    <r>
      <rPr>
        <b/>
        <sz val="9"/>
        <color theme="1"/>
        <rFont val="Arial"/>
        <family val="2"/>
      </rPr>
      <t xml:space="preserve">  Estado de atividade das associações de portugueses em França, 2023</t>
    </r>
  </si>
  <si>
    <r>
      <rPr>
        <b/>
        <sz val="9"/>
        <color rgb="FFC00000"/>
        <rFont val="Arial"/>
        <family val="2"/>
      </rPr>
      <t>Quadro 5</t>
    </r>
    <r>
      <rPr>
        <b/>
        <sz val="9"/>
        <color theme="1"/>
        <rFont val="Arial"/>
        <family val="2"/>
      </rPr>
      <t xml:space="preserve">  Associações de portugueses por departamento de França, 1902-2023</t>
    </r>
  </si>
  <si>
    <r>
      <rPr>
        <b/>
        <sz val="9"/>
        <color rgb="FFC00000"/>
        <rFont val="Arial"/>
        <family val="2"/>
      </rPr>
      <t>Quadro 6</t>
    </r>
    <r>
      <rPr>
        <b/>
        <sz val="9"/>
        <color theme="1"/>
        <rFont val="Arial"/>
        <family val="2"/>
      </rPr>
      <t xml:space="preserve">  Meios de contacto disponibilizados pelas associações de portugueses em França, 1902-2023</t>
    </r>
  </si>
  <si>
    <r>
      <rPr>
        <b/>
        <sz val="9"/>
        <color rgb="FFC00000"/>
        <rFont val="Arial"/>
        <family val="2"/>
      </rPr>
      <t>Quadro 7</t>
    </r>
    <r>
      <rPr>
        <b/>
        <sz val="9"/>
        <color theme="1"/>
        <rFont val="Arial"/>
        <family val="2"/>
      </rPr>
      <t xml:space="preserve">  Presidência das associações de portugueses em França segundo o sexo, 1902-2023</t>
    </r>
  </si>
  <si>
    <r>
      <rPr>
        <b/>
        <sz val="9"/>
        <color rgb="FFC00000"/>
        <rFont val="Arial"/>
        <family val="2"/>
      </rPr>
      <t>Quadro 11</t>
    </r>
    <r>
      <rPr>
        <b/>
        <sz val="9"/>
        <color theme="1"/>
        <rFont val="Arial"/>
        <family val="2"/>
      </rPr>
      <t xml:space="preserve">  Associações de portugueses em França, por estado de atividade e departamento, 1902-2023</t>
    </r>
  </si>
  <si>
    <r>
      <rPr>
        <b/>
        <sz val="9"/>
        <color rgb="FFC00000"/>
        <rFont val="Arial"/>
        <family val="2"/>
      </rPr>
      <t>Quadro 12</t>
    </r>
    <r>
      <rPr>
        <b/>
        <sz val="9"/>
        <color theme="1"/>
        <rFont val="Arial"/>
        <family val="2"/>
      </rPr>
      <t xml:space="preserve">  Associações de portugueses em França, por década de criação e meios de contacto utilizados, 1902-2023</t>
    </r>
  </si>
  <si>
    <r>
      <rPr>
        <b/>
        <sz val="9"/>
        <color rgb="FFC00000"/>
        <rFont val="Arial"/>
        <family val="2"/>
      </rPr>
      <t>Quadro 13</t>
    </r>
    <r>
      <rPr>
        <b/>
        <sz val="9"/>
        <color theme="1"/>
        <rFont val="Arial"/>
        <family val="2"/>
      </rPr>
      <t xml:space="preserve">  Associações de portugueses em França, por estado de atividade e meios de comunicação utilizados, 1902-2023</t>
    </r>
  </si>
  <si>
    <r>
      <rPr>
        <b/>
        <sz val="9"/>
        <color rgb="FFC00000"/>
        <rFont val="Arial"/>
        <family val="2"/>
      </rPr>
      <t>Quadro 14</t>
    </r>
    <r>
      <rPr>
        <b/>
        <sz val="9"/>
        <color theme="1"/>
        <rFont val="Arial"/>
        <family val="2"/>
      </rPr>
      <t xml:space="preserve">  Associações de portugueses em França, por década de criação e sexo do presidente, 1902-2023</t>
    </r>
  </si>
  <si>
    <r>
      <rPr>
        <b/>
        <sz val="9"/>
        <color rgb="FFC00000"/>
        <rFont val="Arial"/>
        <family val="2"/>
      </rPr>
      <t>Quadro 15</t>
    </r>
    <r>
      <rPr>
        <b/>
        <sz val="9"/>
        <color theme="1"/>
        <rFont val="Arial"/>
        <family val="2"/>
      </rPr>
      <t xml:space="preserve">  Associações de portugueses em França, por estado de atividade e sexo da presidência, 1902-2023</t>
    </r>
  </si>
  <si>
    <r>
      <rPr>
        <b/>
        <sz val="9"/>
        <color rgb="FFC00000"/>
        <rFont val="Arial"/>
        <family val="2"/>
      </rPr>
      <t>Quadro 16</t>
    </r>
    <r>
      <rPr>
        <b/>
        <sz val="9"/>
        <color theme="1"/>
        <rFont val="Arial"/>
        <family val="2"/>
      </rPr>
      <t xml:space="preserve">  Associações de portugueses em França, por tipo de associação, 1902-2023</t>
    </r>
  </si>
  <si>
    <t>Meios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</si>
</sst>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18" x14ac:knownFonts="1">
    <font>
      <sz val="8"/>
      <color theme="1"/>
      <name val="Arial"/>
      <family val="2"/>
    </font>
    <font>
      <sz val="11"/>
      <color theme="1"/>
      <name val="Calibri"/>
      <family val="2"/>
      <scheme val="minor"/>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11"/>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thin">
        <color auto="1"/>
      </bottom>
      <diagonal/>
    </border>
    <border>
      <left style="thin">
        <color auto="1"/>
      </left>
      <right/>
      <top style="thin">
        <color theme="4" tint="0.79998168889431442"/>
      </top>
      <bottom style="thin">
        <color auto="1"/>
      </bottom>
      <diagonal/>
    </border>
    <border>
      <left/>
      <right style="thin">
        <color auto="1"/>
      </right>
      <top style="thin">
        <color theme="4" tint="0.79998168889431442"/>
      </top>
      <bottom style="thin">
        <color auto="1"/>
      </bottom>
      <diagonal/>
    </border>
    <border>
      <left/>
      <right/>
      <top style="thin">
        <color indexed="64"/>
      </top>
      <bottom style="hair">
        <color theme="4" tint="0.79998168889431442"/>
      </bottom>
      <diagonal/>
    </border>
    <border>
      <left/>
      <right/>
      <top style="hair">
        <color theme="4" tint="0.79998168889431442"/>
      </top>
      <bottom style="hair">
        <color theme="4" tint="0.79998168889431442"/>
      </bottom>
      <diagonal/>
    </border>
    <border>
      <left/>
      <right/>
      <top style="hair">
        <color theme="4" tint="0.79998168889431442"/>
      </top>
      <bottom/>
      <diagonal/>
    </border>
    <border>
      <left/>
      <right style="thin">
        <color auto="1"/>
      </right>
      <top style="hair">
        <color theme="4" tint="0.79998168889431442"/>
      </top>
      <bottom style="hair">
        <color theme="4" tint="0.79998168889431442"/>
      </bottom>
      <diagonal/>
    </border>
    <border>
      <left style="thin">
        <color auto="1"/>
      </left>
      <right/>
      <top style="hair">
        <color theme="4" tint="0.79998168889431442"/>
      </top>
      <bottom style="hair">
        <color theme="4" tint="0.79998168889431442"/>
      </bottom>
      <diagonal/>
    </border>
    <border>
      <left/>
      <right style="thin">
        <color auto="1"/>
      </right>
      <top style="hair">
        <color theme="4" tint="0.79998168889431442"/>
      </top>
      <bottom style="thin">
        <color auto="1"/>
      </bottom>
      <diagonal/>
    </border>
    <border>
      <left style="thin">
        <color auto="1"/>
      </left>
      <right/>
      <top style="hair">
        <color theme="4" tint="0.79998168889431442"/>
      </top>
      <bottom style="thin">
        <color auto="1"/>
      </bottom>
      <diagonal/>
    </border>
    <border>
      <left style="thin">
        <color auto="1"/>
      </left>
      <right style="thin">
        <color auto="1"/>
      </right>
      <top style="hair">
        <color theme="4" tint="0.79998168889431442"/>
      </top>
      <bottom style="hair">
        <color theme="4" tint="0.79998168889431442"/>
      </bottom>
      <diagonal/>
    </border>
    <border>
      <left style="thin">
        <color auto="1"/>
      </left>
      <right style="thin">
        <color auto="1"/>
      </right>
      <top style="hair">
        <color theme="4" tint="0.79998168889431442"/>
      </top>
      <bottom style="thin">
        <color auto="1"/>
      </bottom>
      <diagonal/>
    </border>
    <border>
      <left style="thin">
        <color auto="1"/>
      </left>
      <right/>
      <top style="thin">
        <color indexed="64"/>
      </top>
      <bottom style="hair">
        <color theme="4" tint="0.79998168889431442"/>
      </bottom>
      <diagonal/>
    </border>
    <border>
      <left style="thin">
        <color auto="1"/>
      </left>
      <right style="thin">
        <color auto="1"/>
      </right>
      <top style="thin">
        <color auto="1"/>
      </top>
      <bottom style="hair">
        <color theme="4" tint="0.79998168889431442"/>
      </bottom>
      <diagonal/>
    </border>
    <border>
      <left/>
      <right/>
      <top/>
      <bottom style="hair">
        <color theme="4" tint="0.79998168889431442"/>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indexed="64"/>
      </bottom>
      <diagonal/>
    </border>
    <border>
      <left style="thin">
        <color auto="1"/>
      </left>
      <right style="thin">
        <color auto="1"/>
      </right>
      <top/>
      <bottom style="hair">
        <color theme="4" tint="0.79998168889431442"/>
      </bottom>
      <diagonal/>
    </border>
    <border>
      <left/>
      <right style="thin">
        <color auto="1"/>
      </right>
      <top style="thin">
        <color auto="1"/>
      </top>
      <bottom/>
      <diagonal/>
    </border>
    <border>
      <left/>
      <right style="thin">
        <color auto="1"/>
      </right>
      <top style="medium">
        <color auto="1"/>
      </top>
      <bottom/>
      <diagonal/>
    </border>
    <border>
      <left/>
      <right/>
      <top style="thin">
        <color indexed="64"/>
      </top>
      <bottom/>
      <diagonal/>
    </border>
    <border>
      <left style="thin">
        <color auto="1"/>
      </left>
      <right/>
      <top/>
      <bottom style="hair">
        <color theme="4" tint="0.79998168889431442"/>
      </bottom>
      <diagonal/>
    </border>
    <border>
      <left style="thin">
        <color auto="1"/>
      </left>
      <right style="thin">
        <color auto="1"/>
      </right>
      <top style="medium">
        <color auto="1"/>
      </top>
      <bottom style="thin">
        <color indexed="64"/>
      </bottom>
      <diagonal/>
    </border>
    <border>
      <left/>
      <right style="thin">
        <color auto="1"/>
      </right>
      <top/>
      <bottom style="hair">
        <color theme="4" tint="0.79998168889431442"/>
      </bottom>
      <diagonal/>
    </border>
    <border>
      <left/>
      <right style="thin">
        <color auto="1"/>
      </right>
      <top style="hair">
        <color theme="4" tint="0.79998168889431442"/>
      </top>
      <bottom/>
      <diagonal/>
    </border>
    <border>
      <left style="thin">
        <color auto="1"/>
      </left>
      <right/>
      <top style="hair">
        <color theme="4" tint="0.79998168889431442"/>
      </top>
      <bottom/>
      <diagonal/>
    </border>
  </borders>
  <cellStyleXfs count="10">
    <xf numFmtId="0" fontId="0" fillId="0" borderId="0"/>
    <xf numFmtId="0" fontId="14" fillId="0" borderId="0" applyNumberFormat="0" applyFill="0" applyBorder="0" applyAlignment="0" applyProtection="0"/>
    <xf numFmtId="0" fontId="12" fillId="0" borderId="0"/>
    <xf numFmtId="0" fontId="1" fillId="0" borderId="0"/>
    <xf numFmtId="0" fontId="1" fillId="0" borderId="0"/>
    <xf numFmtId="166" fontId="17" fillId="0" borderId="6" applyFill="0" applyProtection="0">
      <alignment horizontal="right" vertical="center" wrapText="1"/>
    </xf>
    <xf numFmtId="167" fontId="17" fillId="0" borderId="9" applyFill="0" applyProtection="0">
      <alignment horizontal="right" vertical="center" wrapText="1"/>
    </xf>
    <xf numFmtId="0" fontId="17" fillId="0" borderId="0" applyNumberFormat="0" applyFill="0" applyBorder="0" applyProtection="0">
      <alignment horizontal="left" vertical="center" wrapText="1"/>
    </xf>
    <xf numFmtId="168" fontId="17" fillId="0" borderId="0" applyFill="0" applyBorder="0" applyProtection="0">
      <alignment horizontal="right" vertical="center" wrapText="1"/>
    </xf>
    <xf numFmtId="169" fontId="17" fillId="0" borderId="8" applyFill="0" applyProtection="0">
      <alignment horizontal="right" vertical="center" wrapText="1"/>
    </xf>
  </cellStyleXfs>
  <cellXfs count="216">
    <xf numFmtId="0" fontId="0" fillId="0" borderId="0" xfId="0"/>
    <xf numFmtId="0" fontId="0" fillId="0" borderId="0" xfId="0" applyAlignment="1">
      <alignment horizontal="left" vertical="center" indent="1"/>
    </xf>
    <xf numFmtId="0" fontId="0" fillId="0" borderId="0" xfId="0" applyAlignment="1">
      <alignment vertical="center"/>
    </xf>
    <xf numFmtId="3" fontId="3" fillId="0" borderId="0" xfId="0" applyNumberFormat="1" applyFont="1" applyAlignment="1">
      <alignment horizontal="center" vertical="center"/>
    </xf>
    <xf numFmtId="3" fontId="4" fillId="0" borderId="0" xfId="0" applyNumberFormat="1" applyFont="1" applyAlignment="1">
      <alignment horizontal="left" vertical="center"/>
    </xf>
    <xf numFmtId="3" fontId="5" fillId="0" borderId="0" xfId="0" applyNumberFormat="1" applyFont="1" applyAlignment="1">
      <alignment horizontal="left" vertical="center" indent="1"/>
    </xf>
    <xf numFmtId="0" fontId="6" fillId="0" borderId="0" xfId="0" applyFont="1" applyAlignment="1">
      <alignment horizontal="left" vertical="center" indent="1"/>
    </xf>
    <xf numFmtId="0" fontId="7" fillId="0" borderId="0" xfId="1" applyFont="1" applyBorder="1" applyAlignment="1">
      <alignment horizontal="right" vertical="center"/>
    </xf>
    <xf numFmtId="0" fontId="10" fillId="0" borderId="0" xfId="0" applyFont="1" applyAlignment="1">
      <alignment vertical="center" wrapText="1"/>
    </xf>
    <xf numFmtId="0" fontId="2" fillId="0" borderId="0" xfId="0" applyFont="1" applyAlignment="1">
      <alignment horizontal="right" vertical="top" indent="1"/>
    </xf>
    <xf numFmtId="3" fontId="13" fillId="0" borderId="0" xfId="0" applyNumberFormat="1" applyFont="1" applyAlignment="1">
      <alignment horizontal="right" vertical="center" indent="1"/>
    </xf>
    <xf numFmtId="3" fontId="0" fillId="0" borderId="0" xfId="0" applyNumberFormat="1" applyAlignment="1">
      <alignment horizontal="right" vertical="center" indent="1"/>
    </xf>
    <xf numFmtId="0" fontId="7" fillId="0" borderId="0" xfId="0" applyFont="1" applyAlignment="1">
      <alignment horizontal="left" vertical="top"/>
    </xf>
    <xf numFmtId="0" fontId="7" fillId="0" borderId="0" xfId="1" applyFont="1" applyFill="1" applyAlignment="1">
      <alignment horizontal="left" vertical="top"/>
    </xf>
    <xf numFmtId="0" fontId="14" fillId="0" borderId="0" xfId="1" applyFill="1" applyBorder="1" applyAlignment="1">
      <alignment horizontal="left" vertical="top" wrapText="1"/>
    </xf>
    <xf numFmtId="0" fontId="15" fillId="0" borderId="0" xfId="0" applyFont="1" applyAlignment="1">
      <alignment horizontal="left" vertical="top" indent="1"/>
    </xf>
    <xf numFmtId="0" fontId="15" fillId="0" borderId="0" xfId="0" applyFont="1" applyAlignment="1">
      <alignment horizontal="left" vertical="top"/>
    </xf>
    <xf numFmtId="0" fontId="7" fillId="0" borderId="0" xfId="0" applyFont="1" applyAlignment="1">
      <alignment horizontal="left" vertical="top" indent="1"/>
    </xf>
    <xf numFmtId="0" fontId="15" fillId="0" borderId="0" xfId="0" applyFont="1" applyAlignment="1">
      <alignment horizontal="left" vertical="center" wrapText="1"/>
    </xf>
    <xf numFmtId="0" fontId="15" fillId="0" borderId="0" xfId="0" applyFont="1" applyAlignment="1">
      <alignment horizontal="left" vertical="center" indent="1"/>
    </xf>
    <xf numFmtId="0" fontId="0" fillId="0" borderId="0" xfId="0" applyAlignment="1">
      <alignment horizontal="left"/>
    </xf>
    <xf numFmtId="0" fontId="0" fillId="0" borderId="0" xfId="0" applyAlignment="1">
      <alignment vertical="center" wrapText="1"/>
    </xf>
    <xf numFmtId="3" fontId="4" fillId="0" borderId="10"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3" fontId="2" fillId="2" borderId="13" xfId="0" applyNumberFormat="1" applyFont="1" applyFill="1" applyBorder="1" applyAlignment="1">
      <alignment horizontal="center" vertical="center"/>
    </xf>
    <xf numFmtId="3" fontId="4" fillId="2" borderId="3" xfId="0" applyNumberFormat="1" applyFont="1" applyFill="1" applyBorder="1" applyAlignment="1" applyProtection="1">
      <alignment horizontal="left" vertical="center" wrapText="1" indent="1"/>
      <protection locked="0"/>
    </xf>
    <xf numFmtId="0" fontId="14" fillId="0" borderId="0" xfId="1" applyAlignment="1">
      <alignment vertical="top" wrapText="1"/>
    </xf>
    <xf numFmtId="0" fontId="0" fillId="0" borderId="0" xfId="0" applyAlignment="1">
      <alignment horizontal="left" vertical="center" wrapText="1" indent="1"/>
    </xf>
    <xf numFmtId="0" fontId="14" fillId="0" borderId="0" xfId="1" applyAlignment="1">
      <alignment vertical="center" wrapText="1"/>
    </xf>
    <xf numFmtId="0" fontId="7" fillId="0" borderId="0" xfId="0" applyFont="1" applyAlignment="1">
      <alignment horizontal="left" vertical="center"/>
    </xf>
    <xf numFmtId="3" fontId="4" fillId="0" borderId="10" xfId="3" applyNumberFormat="1" applyFont="1" applyBorder="1" applyAlignment="1">
      <alignment horizontal="center" vertical="center" wrapText="1"/>
    </xf>
    <xf numFmtId="3" fontId="4" fillId="0" borderId="11" xfId="3" applyNumberFormat="1" applyFont="1" applyBorder="1" applyAlignment="1">
      <alignment horizontal="center" vertical="center" wrapText="1"/>
    </xf>
    <xf numFmtId="3" fontId="0" fillId="0" borderId="0" xfId="0" applyNumberFormat="1"/>
    <xf numFmtId="0" fontId="6" fillId="0" borderId="0" xfId="0" applyFont="1" applyAlignment="1">
      <alignment horizontal="left" vertical="center" wrapText="1"/>
    </xf>
    <xf numFmtId="0" fontId="14" fillId="0" borderId="0" xfId="0" applyFont="1" applyAlignment="1">
      <alignment horizontal="left" vertical="center" wrapText="1"/>
    </xf>
    <xf numFmtId="165" fontId="0" fillId="0" borderId="0" xfId="0" applyNumberFormat="1"/>
    <xf numFmtId="0" fontId="14" fillId="0" borderId="14" xfId="0" applyFont="1" applyBorder="1" applyAlignment="1">
      <alignment horizontal="center"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0" fontId="14" fillId="0" borderId="20" xfId="0" applyFont="1" applyBorder="1" applyAlignment="1">
      <alignment horizontal="center" vertical="center"/>
    </xf>
    <xf numFmtId="3" fontId="14" fillId="0" borderId="21" xfId="0" applyNumberFormat="1" applyFont="1" applyBorder="1" applyAlignment="1">
      <alignment horizontal="right" vertical="center" indent="2"/>
    </xf>
    <xf numFmtId="164" fontId="14" fillId="0" borderId="22" xfId="0" applyNumberFormat="1" applyFont="1" applyBorder="1" applyAlignment="1">
      <alignment horizontal="right" vertical="center" indent="4"/>
    </xf>
    <xf numFmtId="165" fontId="14" fillId="0" borderId="20" xfId="0" applyNumberFormat="1" applyFont="1" applyBorder="1" applyAlignment="1">
      <alignment horizontal="right" vertical="center" indent="2"/>
    </xf>
    <xf numFmtId="164" fontId="14" fillId="0" borderId="20" xfId="0" applyNumberFormat="1" applyFont="1" applyBorder="1" applyAlignment="1">
      <alignment horizontal="right" vertical="center" indent="4"/>
    </xf>
    <xf numFmtId="3" fontId="14" fillId="0" borderId="21" xfId="0" applyNumberFormat="1" applyFont="1" applyBorder="1" applyAlignment="1">
      <alignment horizontal="right" vertical="center" indent="3"/>
    </xf>
    <xf numFmtId="165" fontId="14" fillId="0" borderId="20" xfId="0" applyNumberFormat="1" applyFont="1" applyBorder="1" applyAlignment="1">
      <alignment horizontal="right" vertical="center" indent="3"/>
    </xf>
    <xf numFmtId="0" fontId="14" fillId="0" borderId="24" xfId="0" applyFont="1" applyBorder="1" applyAlignment="1">
      <alignment horizontal="left" vertical="center" indent="1"/>
    </xf>
    <xf numFmtId="0" fontId="15" fillId="0" borderId="26" xfId="0" applyFont="1" applyBorder="1" applyAlignment="1">
      <alignment horizontal="center" vertical="center"/>
    </xf>
    <xf numFmtId="0" fontId="0" fillId="0" borderId="24" xfId="0" applyBorder="1" applyAlignment="1">
      <alignment horizontal="left" vertical="center" indent="1"/>
    </xf>
    <xf numFmtId="3" fontId="15" fillId="0" borderId="30" xfId="0" applyNumberFormat="1" applyFont="1" applyBorder="1" applyAlignment="1">
      <alignment horizontal="right" vertical="center" indent="2"/>
    </xf>
    <xf numFmtId="3" fontId="15" fillId="0" borderId="31" xfId="0" applyNumberFormat="1" applyFont="1" applyBorder="1" applyAlignment="1">
      <alignment horizontal="right" vertical="center" indent="2"/>
    </xf>
    <xf numFmtId="0" fontId="2" fillId="0" borderId="23" xfId="0" applyFont="1" applyBorder="1" applyAlignment="1">
      <alignment horizontal="center" vertical="center"/>
    </xf>
    <xf numFmtId="3" fontId="2" fillId="0" borderId="23" xfId="0" applyNumberFormat="1" applyFont="1" applyBorder="1" applyAlignment="1">
      <alignment horizontal="right" vertical="center" indent="2"/>
    </xf>
    <xf numFmtId="3" fontId="2" fillId="0" borderId="33" xfId="0" applyNumberFormat="1" applyFont="1" applyBorder="1" applyAlignment="1">
      <alignment horizontal="right" vertical="center" indent="2"/>
    </xf>
    <xf numFmtId="3" fontId="4" fillId="0" borderId="0" xfId="0" applyNumberFormat="1" applyFont="1" applyAlignment="1">
      <alignment horizontal="left" vertical="center" indent="1"/>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0" xfId="0" quotePrefix="1" applyAlignment="1">
      <alignment horizontal="left" vertical="center" wrapText="1"/>
    </xf>
    <xf numFmtId="0" fontId="2" fillId="0" borderId="10" xfId="0" applyFont="1" applyBorder="1" applyAlignment="1">
      <alignment horizontal="center" vertical="center" wrapText="1"/>
    </xf>
    <xf numFmtId="0" fontId="14" fillId="0" borderId="0" xfId="1" quotePrefix="1" applyAlignment="1">
      <alignment vertical="center" wrapText="1"/>
    </xf>
    <xf numFmtId="0" fontId="4" fillId="0" borderId="10" xfId="0" applyFont="1" applyBorder="1" applyAlignment="1">
      <alignment horizontal="center" vertical="center" wrapText="1"/>
    </xf>
    <xf numFmtId="0" fontId="14" fillId="0" borderId="18" xfId="0" applyFont="1" applyBorder="1" applyAlignment="1">
      <alignment horizontal="right" vertical="center" wrapText="1" indent="2"/>
    </xf>
    <xf numFmtId="0" fontId="14" fillId="0" borderId="19" xfId="0" applyFont="1" applyBorder="1" applyAlignment="1">
      <alignment horizontal="right" vertical="center" indent="4"/>
    </xf>
    <xf numFmtId="0" fontId="14" fillId="0" borderId="17" xfId="0" applyFont="1" applyBorder="1" applyAlignment="1">
      <alignment horizontal="right" vertical="center" indent="2"/>
    </xf>
    <xf numFmtId="0" fontId="14" fillId="0" borderId="17" xfId="0" applyFont="1" applyBorder="1" applyAlignment="1">
      <alignment horizontal="right" vertical="center" indent="4"/>
    </xf>
    <xf numFmtId="0" fontId="14" fillId="0" borderId="17" xfId="0" applyFont="1" applyBorder="1" applyAlignment="1">
      <alignment horizontal="right" vertical="center" indent="3"/>
    </xf>
    <xf numFmtId="0" fontId="14" fillId="0" borderId="18" xfId="0" applyFont="1" applyBorder="1" applyAlignment="1">
      <alignment horizontal="right" vertical="center" indent="2"/>
    </xf>
    <xf numFmtId="0" fontId="14" fillId="0" borderId="15" xfId="0" applyFont="1" applyBorder="1" applyAlignment="1">
      <alignment horizontal="right" vertical="center" indent="2"/>
    </xf>
    <xf numFmtId="0" fontId="14" fillId="0" borderId="16" xfId="0" applyFont="1" applyBorder="1" applyAlignment="1">
      <alignment horizontal="right" vertical="center" indent="4"/>
    </xf>
    <xf numFmtId="0" fontId="14" fillId="0" borderId="14" xfId="0" applyFont="1" applyBorder="1" applyAlignment="1">
      <alignment horizontal="right" vertical="center" indent="2"/>
    </xf>
    <xf numFmtId="0" fontId="14" fillId="0" borderId="14" xfId="0" applyFont="1" applyBorder="1" applyAlignment="1">
      <alignment horizontal="right" vertical="center" indent="4"/>
    </xf>
    <xf numFmtId="3" fontId="14" fillId="0" borderId="0" xfId="0" applyNumberFormat="1" applyFont="1" applyAlignment="1">
      <alignment vertical="top" wrapText="1"/>
    </xf>
    <xf numFmtId="1" fontId="14" fillId="0" borderId="18" xfId="0" applyNumberFormat="1" applyFont="1" applyBorder="1" applyAlignment="1">
      <alignment horizontal="right" vertical="center" indent="2"/>
    </xf>
    <xf numFmtId="0" fontId="14" fillId="0" borderId="21" xfId="0" applyFont="1" applyBorder="1" applyAlignment="1">
      <alignment horizontal="right" vertical="center" indent="2"/>
    </xf>
    <xf numFmtId="0" fontId="14" fillId="0" borderId="22" xfId="0" applyFont="1" applyBorder="1" applyAlignment="1">
      <alignment horizontal="right" vertical="center" indent="4"/>
    </xf>
    <xf numFmtId="0" fontId="14" fillId="0" borderId="20" xfId="0" applyFont="1" applyBorder="1" applyAlignment="1">
      <alignment horizontal="right" vertical="center" indent="2"/>
    </xf>
    <xf numFmtId="0" fontId="14" fillId="0" borderId="20" xfId="0" applyFont="1" applyBorder="1" applyAlignment="1">
      <alignment horizontal="right" vertical="center" indent="4"/>
    </xf>
    <xf numFmtId="0" fontId="14" fillId="0" borderId="28" xfId="0" applyFont="1" applyBorder="1" applyAlignment="1">
      <alignment horizontal="left" vertical="center" indent="1"/>
    </xf>
    <xf numFmtId="3" fontId="2" fillId="0" borderId="32" xfId="0" applyNumberFormat="1" applyFont="1" applyBorder="1" applyAlignment="1">
      <alignment horizontal="right" vertical="center" indent="2"/>
    </xf>
    <xf numFmtId="164" fontId="15" fillId="0" borderId="27" xfId="0" applyNumberFormat="1" applyFont="1" applyBorder="1" applyAlignment="1">
      <alignment horizontal="right" vertical="center" indent="2"/>
    </xf>
    <xf numFmtId="164" fontId="15" fillId="0" borderId="31" xfId="0" applyNumberFormat="1" applyFont="1" applyBorder="1" applyAlignment="1">
      <alignment horizontal="right" vertical="center" indent="2"/>
    </xf>
    <xf numFmtId="0" fontId="2" fillId="0" borderId="5" xfId="0" applyFont="1" applyBorder="1" applyAlignment="1">
      <alignment horizontal="center" vertical="center" wrapText="1"/>
    </xf>
    <xf numFmtId="3" fontId="4" fillId="2" borderId="3" xfId="0" applyNumberFormat="1"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3" fontId="2" fillId="0" borderId="38" xfId="0" applyNumberFormat="1" applyFont="1" applyBorder="1" applyAlignment="1">
      <alignment horizontal="right" vertical="center" indent="2"/>
    </xf>
    <xf numFmtId="3" fontId="2" fillId="0" borderId="42" xfId="0" applyNumberFormat="1" applyFont="1" applyBorder="1" applyAlignment="1">
      <alignment horizontal="right" vertical="center" indent="2"/>
    </xf>
    <xf numFmtId="0" fontId="2" fillId="0" borderId="43" xfId="0" applyFont="1" applyBorder="1" applyAlignment="1">
      <alignment horizontal="center" vertical="center" wrapText="1"/>
    </xf>
    <xf numFmtId="0" fontId="2" fillId="0" borderId="7" xfId="0" applyFont="1" applyBorder="1" applyAlignment="1">
      <alignment horizontal="center" vertical="center" wrapText="1"/>
    </xf>
    <xf numFmtId="164" fontId="15" fillId="0" borderId="29" xfId="0" applyNumberFormat="1" applyFont="1" applyBorder="1" applyAlignment="1">
      <alignment horizontal="right" vertical="center" indent="2"/>
    </xf>
    <xf numFmtId="0" fontId="0" fillId="0" borderId="45" xfId="0" applyBorder="1" applyAlignment="1">
      <alignment horizontal="center" vertical="center"/>
    </xf>
    <xf numFmtId="3" fontId="4" fillId="0" borderId="33" xfId="0" applyNumberFormat="1" applyFont="1" applyBorder="1" applyAlignment="1">
      <alignment horizontal="left" vertical="center" indent="1"/>
    </xf>
    <xf numFmtId="1" fontId="15" fillId="0" borderId="46" xfId="0" applyNumberFormat="1" applyFont="1" applyBorder="1" applyAlignment="1">
      <alignment horizontal="right" vertical="center" indent="2"/>
    </xf>
    <xf numFmtId="1" fontId="15" fillId="0" borderId="31" xfId="0" applyNumberFormat="1" applyFont="1" applyBorder="1" applyAlignment="1">
      <alignment horizontal="right" vertical="center" indent="2"/>
    </xf>
    <xf numFmtId="1" fontId="15" fillId="0" borderId="27" xfId="0" applyNumberFormat="1" applyFont="1" applyBorder="1" applyAlignment="1">
      <alignment horizontal="right" vertical="center" indent="2"/>
    </xf>
    <xf numFmtId="0" fontId="14" fillId="0" borderId="31" xfId="0" applyFont="1" applyBorder="1" applyAlignment="1">
      <alignment horizontal="left" vertical="center" indent="1"/>
    </xf>
    <xf numFmtId="0" fontId="2" fillId="0" borderId="11" xfId="0" applyFont="1" applyBorder="1" applyAlignment="1">
      <alignment horizontal="center" vertical="center" wrapText="1"/>
    </xf>
    <xf numFmtId="3" fontId="2" fillId="0" borderId="34" xfId="0" applyNumberFormat="1" applyFont="1" applyBorder="1" applyAlignment="1">
      <alignment horizontal="right" vertical="center" indent="2"/>
    </xf>
    <xf numFmtId="0" fontId="14" fillId="0" borderId="22" xfId="0" applyFont="1" applyBorder="1" applyAlignment="1">
      <alignment horizontal="right" vertical="center" indent="2"/>
    </xf>
    <xf numFmtId="164" fontId="14" fillId="0" borderId="18" xfId="0" applyNumberFormat="1" applyFont="1" applyBorder="1" applyAlignment="1">
      <alignment horizontal="right" vertical="center" indent="2"/>
    </xf>
    <xf numFmtId="164" fontId="14" fillId="0" borderId="21" xfId="0" applyNumberFormat="1" applyFont="1" applyBorder="1" applyAlignment="1">
      <alignment horizontal="right" vertical="center" indent="2"/>
    </xf>
    <xf numFmtId="164" fontId="14" fillId="0" borderId="17" xfId="0" applyNumberFormat="1" applyFont="1" applyBorder="1" applyAlignment="1">
      <alignment horizontal="right" vertical="center" indent="2"/>
    </xf>
    <xf numFmtId="164" fontId="14" fillId="0" borderId="20" xfId="0" applyNumberFormat="1" applyFont="1" applyBorder="1" applyAlignment="1">
      <alignment horizontal="right" vertical="center" indent="2"/>
    </xf>
    <xf numFmtId="164" fontId="14" fillId="0" borderId="22" xfId="0" applyNumberFormat="1" applyFont="1" applyBorder="1" applyAlignment="1">
      <alignment horizontal="right" vertical="center" indent="2"/>
    </xf>
    <xf numFmtId="3" fontId="4" fillId="2" borderId="12" xfId="0" applyNumberFormat="1" applyFont="1" applyFill="1" applyBorder="1" applyAlignment="1" applyProtection="1">
      <alignment horizontal="center" vertical="center" wrapText="1"/>
      <protection locked="0"/>
    </xf>
    <xf numFmtId="0" fontId="14" fillId="0" borderId="45" xfId="0" applyFont="1" applyBorder="1" applyAlignment="1">
      <alignment horizontal="left" vertical="center" indent="1"/>
    </xf>
    <xf numFmtId="0" fontId="14" fillId="0" borderId="19" xfId="0" applyFont="1" applyBorder="1" applyAlignment="1">
      <alignment horizontal="right" vertical="center" indent="2"/>
    </xf>
    <xf numFmtId="0" fontId="4" fillId="0" borderId="8" xfId="0" applyFont="1" applyBorder="1" applyAlignment="1">
      <alignment horizontal="center" vertical="center"/>
    </xf>
    <xf numFmtId="3" fontId="2" fillId="0" borderId="44" xfId="0" applyNumberFormat="1" applyFont="1" applyBorder="1" applyAlignment="1">
      <alignment horizontal="right" vertical="center" indent="2"/>
    </xf>
    <xf numFmtId="3" fontId="2" fillId="0" borderId="15" xfId="0" applyNumberFormat="1" applyFont="1" applyBorder="1" applyAlignment="1">
      <alignment horizontal="right" vertical="center" indent="2"/>
    </xf>
    <xf numFmtId="3" fontId="2" fillId="0" borderId="14" xfId="0" applyNumberFormat="1" applyFont="1" applyBorder="1" applyAlignment="1">
      <alignment horizontal="right" vertical="center" indent="2"/>
    </xf>
    <xf numFmtId="3" fontId="2" fillId="0" borderId="16" xfId="0" applyNumberFormat="1" applyFont="1" applyBorder="1" applyAlignment="1">
      <alignment horizontal="right" vertical="center" indent="2"/>
    </xf>
    <xf numFmtId="1" fontId="14" fillId="0" borderId="17" xfId="0" applyNumberFormat="1" applyFont="1" applyBorder="1" applyAlignment="1">
      <alignment horizontal="right" vertical="center" indent="2"/>
    </xf>
    <xf numFmtId="0" fontId="14" fillId="0" borderId="45" xfId="0" applyFont="1" applyBorder="1" applyAlignment="1">
      <alignment horizontal="left" vertical="center" wrapText="1" indent="1"/>
    </xf>
    <xf numFmtId="3" fontId="4" fillId="0" borderId="34" xfId="0" applyNumberFormat="1" applyFont="1" applyBorder="1" applyAlignment="1">
      <alignment horizontal="left" vertical="center" indent="1"/>
    </xf>
    <xf numFmtId="3" fontId="2" fillId="0" borderId="41" xfId="0" applyNumberFormat="1" applyFont="1" applyBorder="1" applyAlignment="1">
      <alignment horizontal="right" vertical="center" indent="2"/>
    </xf>
    <xf numFmtId="0" fontId="4" fillId="2" borderId="3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1" fontId="14" fillId="0" borderId="19" xfId="0" applyNumberFormat="1" applyFont="1" applyBorder="1" applyAlignment="1">
      <alignment horizontal="right" vertical="center" indent="2"/>
    </xf>
    <xf numFmtId="3" fontId="2" fillId="0" borderId="15" xfId="0" applyNumberFormat="1" applyFont="1" applyBorder="1" applyAlignment="1">
      <alignment horizontal="left" vertical="center" indent="5"/>
    </xf>
    <xf numFmtId="3" fontId="14" fillId="0" borderId="15" xfId="0" applyNumberFormat="1" applyFont="1" applyBorder="1" applyAlignment="1">
      <alignment horizontal="right" vertical="center" indent="3"/>
    </xf>
    <xf numFmtId="3" fontId="14" fillId="0" borderId="18" xfId="0" applyNumberFormat="1" applyFont="1" applyBorder="1" applyAlignment="1">
      <alignment horizontal="right" vertical="center" indent="3"/>
    </xf>
    <xf numFmtId="3" fontId="14" fillId="0" borderId="18" xfId="0" applyNumberFormat="1" applyFont="1" applyBorder="1" applyAlignment="1">
      <alignment horizontal="right" vertical="center" wrapText="1" indent="3"/>
    </xf>
    <xf numFmtId="164" fontId="14" fillId="0" borderId="17" xfId="0" applyNumberFormat="1" applyFont="1" applyBorder="1" applyAlignment="1">
      <alignment horizontal="right" vertical="center" indent="4"/>
    </xf>
    <xf numFmtId="3" fontId="2" fillId="0" borderId="15" xfId="0" applyNumberFormat="1" applyFont="1" applyBorder="1" applyAlignment="1">
      <alignment horizontal="left" vertical="center" indent="6"/>
    </xf>
    <xf numFmtId="0" fontId="4" fillId="0" borderId="8" xfId="0" applyFont="1" applyBorder="1" applyAlignment="1">
      <alignment horizontal="left" vertical="center" indent="7"/>
    </xf>
    <xf numFmtId="3" fontId="2" fillId="0" borderId="14" xfId="0" applyNumberFormat="1" applyFont="1" applyBorder="1" applyAlignment="1">
      <alignment horizontal="left" vertical="center" indent="6"/>
    </xf>
    <xf numFmtId="3" fontId="2" fillId="0" borderId="14" xfId="0" applyNumberFormat="1" applyFont="1" applyBorder="1" applyAlignment="1">
      <alignment horizontal="left" vertical="center" indent="7"/>
    </xf>
    <xf numFmtId="164" fontId="14" fillId="0" borderId="14" xfId="0" applyNumberFormat="1" applyFont="1" applyBorder="1" applyAlignment="1">
      <alignment horizontal="right" vertical="center" indent="3"/>
    </xf>
    <xf numFmtId="3" fontId="14" fillId="0" borderId="18" xfId="0" applyNumberFormat="1" applyFont="1" applyBorder="1" applyAlignment="1">
      <alignment horizontal="right" vertical="center" indent="2"/>
    </xf>
    <xf numFmtId="164" fontId="14" fillId="0" borderId="19" xfId="0" applyNumberFormat="1" applyFont="1" applyBorder="1" applyAlignment="1">
      <alignment horizontal="right" vertical="center" indent="4"/>
    </xf>
    <xf numFmtId="0" fontId="0" fillId="0" borderId="0" xfId="0" applyAlignment="1">
      <alignment vertical="top" wrapText="1"/>
    </xf>
    <xf numFmtId="0" fontId="14" fillId="0" borderId="0" xfId="1" quotePrefix="1" applyAlignment="1">
      <alignment vertical="center"/>
    </xf>
    <xf numFmtId="0" fontId="14" fillId="0" borderId="0" xfId="1" applyAlignment="1">
      <alignment vertical="center"/>
    </xf>
    <xf numFmtId="0" fontId="15" fillId="0" borderId="0" xfId="1" quotePrefix="1" applyFont="1" applyAlignment="1">
      <alignment vertical="center"/>
    </xf>
    <xf numFmtId="0" fontId="14" fillId="2" borderId="0" xfId="1" applyFill="1" applyAlignment="1">
      <alignment horizontal="left" vertical="center" wrapText="1"/>
    </xf>
    <xf numFmtId="0" fontId="15" fillId="0" borderId="0" xfId="0" applyFont="1" applyAlignment="1">
      <alignment horizontal="left" vertical="center" wrapText="1" indent="1"/>
    </xf>
    <xf numFmtId="0" fontId="0" fillId="0" borderId="8" xfId="0" applyBorder="1" applyAlignment="1">
      <alignment horizontal="left" vertical="center" indent="1"/>
    </xf>
    <xf numFmtId="0" fontId="15" fillId="0" borderId="8" xfId="0" applyFont="1" applyBorder="1" applyAlignment="1">
      <alignment vertical="center" wrapText="1"/>
    </xf>
    <xf numFmtId="0" fontId="15" fillId="0" borderId="41" xfId="0" applyFont="1" applyBorder="1" applyAlignment="1">
      <alignment vertical="center" wrapText="1"/>
    </xf>
    <xf numFmtId="0" fontId="15" fillId="0" borderId="0" xfId="0" applyFont="1" applyAlignment="1">
      <alignment vertical="center" wrapText="1"/>
    </xf>
    <xf numFmtId="3" fontId="13" fillId="2" borderId="0" xfId="0" applyNumberFormat="1" applyFont="1" applyFill="1" applyAlignment="1">
      <alignment horizontal="right" vertical="center" indent="1"/>
    </xf>
    <xf numFmtId="0" fontId="14" fillId="2" borderId="0" xfId="0" applyFont="1" applyFill="1" applyAlignment="1">
      <alignment horizontal="left" vertical="center" wrapText="1"/>
    </xf>
    <xf numFmtId="0" fontId="0" fillId="0" borderId="0" xfId="0" applyAlignment="1">
      <alignment vertical="top" wrapText="1"/>
    </xf>
    <xf numFmtId="3" fontId="4" fillId="0" borderId="18" xfId="0" applyNumberFormat="1" applyFont="1" applyFill="1" applyBorder="1" applyAlignment="1">
      <alignment horizontal="right" vertical="center" indent="2"/>
    </xf>
    <xf numFmtId="3" fontId="4" fillId="0" borderId="11" xfId="3" applyNumberFormat="1" applyFont="1" applyBorder="1" applyAlignment="1">
      <alignment horizontal="center" wrapText="1"/>
    </xf>
    <xf numFmtId="0" fontId="14" fillId="0" borderId="0" xfId="1" quotePrefix="1" applyAlignment="1">
      <alignment vertical="center" wrapText="1"/>
    </xf>
    <xf numFmtId="0" fontId="14" fillId="0" borderId="0" xfId="1" applyAlignment="1">
      <alignment vertical="center" wrapText="1"/>
    </xf>
    <xf numFmtId="3" fontId="14" fillId="0" borderId="0" xfId="1" quotePrefix="1" applyNumberFormat="1" applyAlignment="1">
      <alignment vertical="center" wrapText="1"/>
    </xf>
    <xf numFmtId="0" fontId="14" fillId="0" borderId="0" xfId="1" quotePrefix="1" applyAlignment="1">
      <alignment vertical="center"/>
    </xf>
    <xf numFmtId="0" fontId="14" fillId="0" borderId="0" xfId="1" applyAlignment="1">
      <alignment vertical="center"/>
    </xf>
    <xf numFmtId="3" fontId="9" fillId="0" borderId="0" xfId="0" applyNumberFormat="1" applyFont="1" applyAlignment="1">
      <alignment horizontal="left" wrapText="1"/>
    </xf>
    <xf numFmtId="0" fontId="10" fillId="0" borderId="0" xfId="0" applyFont="1" applyAlignment="1">
      <alignment horizontal="left" wrapText="1"/>
    </xf>
    <xf numFmtId="0" fontId="6" fillId="0" borderId="0" xfId="0" applyFont="1" applyAlignment="1">
      <alignment horizontal="left" wrapText="1"/>
    </xf>
    <xf numFmtId="0" fontId="4" fillId="0" borderId="0" xfId="0" applyFont="1" applyAlignment="1">
      <alignment horizontal="left" vertical="top" wrapText="1"/>
    </xf>
    <xf numFmtId="0" fontId="12" fillId="0" borderId="0" xfId="0" applyFont="1" applyAlignment="1">
      <alignment horizontal="left" vertical="top" wrapText="1"/>
    </xf>
    <xf numFmtId="0" fontId="14" fillId="2" borderId="0" xfId="1" applyFill="1" applyAlignment="1">
      <alignment horizontal="left" vertical="center" wrapText="1"/>
    </xf>
    <xf numFmtId="0" fontId="0" fillId="0" borderId="0" xfId="0" applyAlignment="1">
      <alignment vertical="top" wrapText="1"/>
    </xf>
    <xf numFmtId="0" fontId="9" fillId="0" borderId="2" xfId="0" applyFont="1" applyBorder="1" applyAlignment="1">
      <alignment horizontal="left" vertical="center" wrapText="1"/>
    </xf>
    <xf numFmtId="3" fontId="4" fillId="0" borderId="1" xfId="0" applyNumberFormat="1" applyFont="1" applyBorder="1" applyAlignment="1">
      <alignment horizontal="center" vertical="center" wrapText="1"/>
    </xf>
    <xf numFmtId="3" fontId="4" fillId="0" borderId="0" xfId="0" applyNumberFormat="1" applyFont="1" applyAlignment="1">
      <alignment horizontal="center" vertical="center" wrapText="1"/>
    </xf>
    <xf numFmtId="0" fontId="16" fillId="0" borderId="8" xfId="0" applyFont="1" applyBorder="1" applyAlignment="1">
      <alignment horizontal="center" vertical="center" wrapText="1"/>
    </xf>
    <xf numFmtId="0" fontId="0" fillId="0" borderId="0" xfId="0" quotePrefix="1" applyAlignment="1">
      <alignment horizontal="left" vertical="center" wrapText="1"/>
    </xf>
    <xf numFmtId="3" fontId="4" fillId="0" borderId="7" xfId="3" applyNumberFormat="1" applyFont="1" applyBorder="1" applyAlignment="1">
      <alignment horizontal="center" vertical="center" wrapText="1"/>
    </xf>
    <xf numFmtId="3" fontId="4" fillId="0" borderId="3" xfId="3"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40" xfId="0" applyNumberFormat="1" applyFont="1" applyBorder="1" applyAlignment="1">
      <alignment horizontal="center" vertical="center" wrapText="1"/>
    </xf>
    <xf numFmtId="3" fontId="4" fillId="0" borderId="37"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0" xfId="3" applyNumberFormat="1" applyFont="1" applyBorder="1" applyAlignment="1">
      <alignment horizontal="center" vertical="center" wrapText="1"/>
    </xf>
    <xf numFmtId="3" fontId="4" fillId="0" borderId="11" xfId="3" applyNumberFormat="1" applyFont="1" applyBorder="1" applyAlignment="1">
      <alignment horizontal="center" vertical="center" wrapText="1"/>
    </xf>
    <xf numFmtId="3" fontId="4" fillId="0" borderId="12" xfId="3"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3" fontId="14" fillId="0" borderId="0" xfId="0" applyNumberFormat="1" applyFont="1" applyAlignment="1">
      <alignment horizontal="left" vertical="top" wrapText="1"/>
    </xf>
    <xf numFmtId="3" fontId="4" fillId="0" borderId="4" xfId="3" applyNumberFormat="1" applyFont="1" applyBorder="1" applyAlignment="1">
      <alignment horizontal="center" vertical="center" wrapText="1"/>
    </xf>
    <xf numFmtId="3" fontId="4" fillId="0" borderId="1" xfId="3" applyNumberFormat="1" applyFont="1" applyBorder="1" applyAlignment="1">
      <alignment horizontal="center" vertical="center" wrapText="1"/>
    </xf>
    <xf numFmtId="3" fontId="4" fillId="0" borderId="37" xfId="3" applyNumberFormat="1" applyFont="1" applyBorder="1" applyAlignment="1">
      <alignment horizontal="center" vertical="center" wrapText="1"/>
    </xf>
    <xf numFmtId="3" fontId="4" fillId="0" borderId="8" xfId="3" applyNumberFormat="1" applyFont="1" applyBorder="1" applyAlignment="1">
      <alignment horizontal="center" vertical="center" wrapText="1"/>
    </xf>
    <xf numFmtId="0" fontId="0" fillId="0" borderId="0" xfId="0" quotePrefix="1" applyAlignment="1">
      <alignment vertical="top" wrapText="1"/>
    </xf>
    <xf numFmtId="0" fontId="0" fillId="0" borderId="0" xfId="0" applyFill="1" applyAlignment="1">
      <alignment horizontal="left" vertical="top" wrapText="1"/>
    </xf>
    <xf numFmtId="0" fontId="0" fillId="0" borderId="0" xfId="0" applyAlignment="1">
      <alignment horizontal="left" vertical="center"/>
    </xf>
    <xf numFmtId="0" fontId="0" fillId="0" borderId="0" xfId="0" applyAlignment="1">
      <alignment horizontal="left" vertical="top"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7" xfId="0" applyFont="1" applyBorder="1" applyAlignment="1">
      <alignment horizontal="center" vertical="center" wrapText="1"/>
    </xf>
    <xf numFmtId="0" fontId="14" fillId="0" borderId="25" xfId="0" applyFont="1" applyBorder="1" applyAlignment="1">
      <alignment horizontal="left" vertical="center" indent="1"/>
    </xf>
    <xf numFmtId="0" fontId="14" fillId="0" borderId="34" xfId="0" applyFont="1" applyBorder="1" applyAlignment="1">
      <alignment horizontal="left" vertical="center" indent="1"/>
    </xf>
    <xf numFmtId="3" fontId="4" fillId="0" borderId="1" xfId="0" applyNumberFormat="1" applyFont="1" applyBorder="1" applyAlignment="1">
      <alignment horizontal="left" vertical="center" indent="1"/>
    </xf>
    <xf numFmtId="3" fontId="4" fillId="0" borderId="40" xfId="0" applyNumberFormat="1" applyFont="1" applyBorder="1" applyAlignment="1">
      <alignment horizontal="left" vertical="center" indent="1"/>
    </xf>
    <xf numFmtId="3" fontId="4" fillId="0" borderId="8" xfId="0" applyNumberFormat="1" applyFont="1" applyBorder="1" applyAlignment="1">
      <alignment horizontal="left" vertical="center" indent="1"/>
    </xf>
    <xf numFmtId="3" fontId="4" fillId="0" borderId="9" xfId="0" applyNumberFormat="1" applyFont="1" applyBorder="1" applyAlignment="1">
      <alignment horizontal="left" vertical="center" indent="1"/>
    </xf>
    <xf numFmtId="0" fontId="14" fillId="0" borderId="8" xfId="0" applyFont="1" applyBorder="1" applyAlignment="1">
      <alignment horizontal="left" vertical="center" indent="1"/>
    </xf>
    <xf numFmtId="3" fontId="4" fillId="0" borderId="6" xfId="0" applyNumberFormat="1" applyFont="1" applyBorder="1" applyAlignment="1">
      <alignment horizontal="left" vertical="center" indent="1"/>
    </xf>
    <xf numFmtId="0" fontId="4" fillId="0" borderId="36"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2" fillId="0" borderId="5" xfId="0" applyFont="1" applyBorder="1" applyAlignment="1">
      <alignment horizontal="center" vertical="center" wrapText="1"/>
    </xf>
    <xf numFmtId="0" fontId="4" fillId="0" borderId="36" xfId="0" applyFont="1" applyBorder="1" applyAlignment="1">
      <alignment horizontal="left" vertical="center" indent="11"/>
    </xf>
    <xf numFmtId="0" fontId="4" fillId="0" borderId="41" xfId="0" applyFont="1" applyBorder="1" applyAlignment="1">
      <alignment horizontal="left" vertical="center" indent="11"/>
    </xf>
    <xf numFmtId="0" fontId="4" fillId="0" borderId="41" xfId="0" applyFont="1" applyBorder="1" applyAlignment="1">
      <alignment horizontal="left" vertical="center" indent="8"/>
    </xf>
    <xf numFmtId="0" fontId="14" fillId="0" borderId="0" xfId="0" applyFont="1" applyAlignment="1">
      <alignment horizontal="left" vertical="center" indent="1"/>
    </xf>
    <xf numFmtId="0" fontId="14" fillId="0" borderId="0" xfId="1" applyFill="1" applyAlignment="1">
      <alignment horizontal="left" vertical="center" wrapText="1"/>
    </xf>
    <xf numFmtId="0" fontId="9" fillId="0" borderId="0" xfId="0" applyFont="1" applyAlignment="1">
      <alignment horizontal="left" vertical="center" wrapText="1"/>
    </xf>
    <xf numFmtId="0" fontId="0" fillId="0" borderId="0" xfId="0" applyAlignment="1">
      <alignment vertical="center" wrapText="1"/>
    </xf>
    <xf numFmtId="0" fontId="0" fillId="0" borderId="0" xfId="0" quotePrefix="1" applyAlignment="1">
      <alignment vertical="center" wrapText="1"/>
    </xf>
    <xf numFmtId="0" fontId="0" fillId="0" borderId="0" xfId="0" quotePrefix="1" applyAlignment="1">
      <alignment horizontal="left" vertical="top" wrapText="1"/>
    </xf>
    <xf numFmtId="0" fontId="0" fillId="0" borderId="0" xfId="0" applyAlignment="1">
      <alignment wrapText="1"/>
    </xf>
    <xf numFmtId="0" fontId="9" fillId="0" borderId="0" xfId="0" applyFont="1"/>
    <xf numFmtId="0" fontId="0" fillId="0" borderId="0" xfId="0"/>
    <xf numFmtId="0" fontId="15" fillId="0" borderId="10" xfId="0" applyFont="1" applyBorder="1" applyAlignment="1">
      <alignment horizontal="left" vertical="center" wrapText="1" indent="1"/>
    </xf>
    <xf numFmtId="0" fontId="15" fillId="0" borderId="12" xfId="0" applyFont="1" applyBorder="1" applyAlignment="1">
      <alignment horizontal="left" vertical="center" wrapText="1" indent="1"/>
    </xf>
  </cellXfs>
  <cellStyles count="10">
    <cellStyle name="Hyperlink" xfId="1" builtinId="8" customBuiltin="1"/>
    <cellStyle name="Normal" xfId="0" builtinId="0"/>
    <cellStyle name="Normal 2" xfId="2" xr:uid="{00000000-0005-0000-0000-000002000000}"/>
    <cellStyle name="Normal 3" xfId="3" xr:uid="{00000000-0005-0000-0000-000003000000}"/>
    <cellStyle name="Normal 54" xfId="4" xr:uid="{00000000-0005-0000-0000-000004000000}"/>
    <cellStyle name="ss15" xfId="7" xr:uid="{00000000-0005-0000-0000-000005000000}"/>
    <cellStyle name="ss16" xfId="5" xr:uid="{00000000-0005-0000-0000-000006000000}"/>
    <cellStyle name="ss17" xfId="8" xr:uid="{00000000-0005-0000-0000-000007000000}"/>
    <cellStyle name="ss22" xfId="6" xr:uid="{00000000-0005-0000-0000-000008000000}"/>
    <cellStyle name="ss23" xfId="9" xr:uid="{00000000-0005-0000-0000-000009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75000"/>
              </a:schemeClr>
            </a:solidFill>
            <a:ln w="19050">
              <a:solidFill>
                <a:schemeClr val="accent1">
                  <a:lumMod val="75000"/>
                </a:schemeClr>
              </a:solidFill>
            </a:ln>
          </c:spPr>
          <c:cat>
            <c:numRef>
              <c:f>'Quadro 1'!$B$6:$B$25</c:f>
              <c:numCache>
                <c:formatCode>General</c:formatCode>
                <c:ptCount val="20"/>
                <c:pt idx="0">
                  <c:v>1999</c:v>
                </c:pt>
                <c:pt idx="1">
                  <c:v>2000</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'Quadro 1'!$H$6:$H$25</c:f>
              <c:numCache>
                <c:formatCode>#,##0</c:formatCode>
                <c:ptCount val="20"/>
                <c:pt idx="0">
                  <c:v>571874</c:v>
                </c:pt>
                <c:pt idx="1">
                  <c:v>831900</c:v>
                </c:pt>
                <c:pt idx="2">
                  <c:v>567000</c:v>
                </c:pt>
                <c:pt idx="3">
                  <c:v>569600</c:v>
                </c:pt>
                <c:pt idx="4">
                  <c:v>576100</c:v>
                </c:pt>
                <c:pt idx="5">
                  <c:v>580598</c:v>
                </c:pt>
                <c:pt idx="6">
                  <c:v>584714</c:v>
                </c:pt>
                <c:pt idx="7">
                  <c:v>588276</c:v>
                </c:pt>
                <c:pt idx="8">
                  <c:v>592281</c:v>
                </c:pt>
                <c:pt idx="9">
                  <c:v>599333</c:v>
                </c:pt>
                <c:pt idx="10">
                  <c:v>606897</c:v>
                </c:pt>
                <c:pt idx="11">
                  <c:v>615573</c:v>
                </c:pt>
                <c:pt idx="12">
                  <c:v>621777</c:v>
                </c:pt>
                <c:pt idx="13">
                  <c:v>621986</c:v>
                </c:pt>
                <c:pt idx="14">
                  <c:v>618214</c:v>
                </c:pt>
                <c:pt idx="15">
                  <c:v>610206</c:v>
                </c:pt>
                <c:pt idx="16">
                  <c:v>605300</c:v>
                </c:pt>
                <c:pt idx="17">
                  <c:v>588600</c:v>
                </c:pt>
                <c:pt idx="18">
                  <c:v>595200</c:v>
                </c:pt>
                <c:pt idx="19">
                  <c:v>573000</c:v>
                </c:pt>
              </c:numCache>
            </c:numRef>
          </c:val>
          <c:extLst>
            <c:ext xmlns:c16="http://schemas.microsoft.com/office/drawing/2014/chart" uri="{C3380CC4-5D6E-409C-BE32-E72D297353CC}">
              <c16:uniqueId val="{00000000-1AB9-4738-9C3E-09406DF4A7F9}"/>
            </c:ext>
          </c:extLst>
        </c:ser>
        <c:dLbls>
          <c:showLegendKey val="0"/>
          <c:showVal val="0"/>
          <c:showCatName val="0"/>
          <c:showSerName val="0"/>
          <c:showPercent val="0"/>
          <c:showBubbleSize val="0"/>
        </c:dLbls>
        <c:axId val="342280976"/>
        <c:axId val="342283720"/>
        <c:extLst>
          <c:ext xmlns:c15="http://schemas.microsoft.com/office/drawing/2012/chart" uri="{02D57815-91ED-43cb-92C2-25804820EDAC}">
            <c15:filteredAreaSeries>
              <c15:ser>
                <c:idx val="0"/>
                <c:order val="1"/>
                <c:cat>
                  <c:numRef>
                    <c:extLst>
                      <c:ex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c:ext uri="{02D57815-91ED-43cb-92C2-25804820EDAC}">
                        <c15:formulaRef>
                          <c15:sqref>'[1]Quadro 5'!$D$5:$D$11</c15:sqref>
                        </c15:formulaRef>
                      </c:ext>
                    </c:extLst>
                    <c:numCache>
                      <c:formatCode>0</c:formatCode>
                      <c:ptCount val="7"/>
                      <c:pt idx="0">
                        <c:v>78.378378378378372</c:v>
                      </c:pt>
                      <c:pt idx="1">
                        <c:v>73.786407766990294</c:v>
                      </c:pt>
                      <c:pt idx="2">
                        <c:v>73.80952380952381</c:v>
                      </c:pt>
                      <c:pt idx="3">
                        <c:v>37.662337662337663</c:v>
                      </c:pt>
                      <c:pt idx="4">
                        <c:v>60</c:v>
                      </c:pt>
                      <c:pt idx="5">
                        <c:v>87.171052631578945</c:v>
                      </c:pt>
                      <c:pt idx="6">
                        <c:v>77.604166666666657</c:v>
                      </c:pt>
                    </c:numCache>
                  </c:numRef>
                </c:val>
                <c:extLst>
                  <c:ext uri="{02D57815-91ED-43cb-92C2-25804820EDAC}">
                    <c15:filteredSeriesTitle>
                      <c15:tx>
                        <c:strRef>
                          <c:extLst>
                            <c:ext uri="{02D57815-91ED-43cb-92C2-25804820EDAC}">
                              <c15:formulaRef>
                                <c15:sqref>'[1]Quadro 5'!$D$3</c15:sqref>
                              </c15:formulaRef>
                            </c:ext>
                          </c:extLst>
                          <c:strCache>
                            <c:ptCount val="1"/>
                            <c:pt idx="0">
                              <c:v>#REF!</c:v>
                            </c:pt>
                          </c:strCache>
                        </c:strRef>
                      </c15:tx>
                    </c15:filteredSeriesTitle>
                  </c:ext>
                  <c:ext xmlns:c16="http://schemas.microsoft.com/office/drawing/2014/chart" uri="{C3380CC4-5D6E-409C-BE32-E72D297353CC}">
                    <c16:uniqueId val="{00000002-4C6C-40BF-BD20-C20C9D11B463}"/>
                  </c:ext>
                </c:extLst>
              </c15:ser>
            </c15:filteredAreaSeries>
            <c15:filteredAreaSeries>
              <c15:ser>
                <c:idx val="3"/>
                <c:order val="2"/>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5'!$F$5:$F$11</c15:sqref>
                        </c15:formulaRef>
                      </c:ext>
                    </c:extLst>
                    <c:numCache>
                      <c:formatCode>0</c:formatCode>
                      <c:ptCount val="7"/>
                      <c:pt idx="0">
                        <c:v>21.621621621621621</c:v>
                      </c:pt>
                      <c:pt idx="1">
                        <c:v>26.21359223300971</c:v>
                      </c:pt>
                      <c:pt idx="2">
                        <c:v>26.190476190476193</c:v>
                      </c:pt>
                      <c:pt idx="3">
                        <c:v>62.337662337662337</c:v>
                      </c:pt>
                      <c:pt idx="4">
                        <c:v>40</c:v>
                      </c:pt>
                      <c:pt idx="5">
                        <c:v>12.828947368421053</c:v>
                      </c:pt>
                      <c:pt idx="6">
                        <c:v>22.395833333333336</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'[1]Quadro 5'!$F$3</c15:sqref>
                              </c15:formulaRef>
                            </c:ext>
                          </c:extLst>
                          <c:strCache>
                            <c:ptCount val="1"/>
                            <c:pt idx="0">
                              <c:v>#REF!</c:v>
                            </c:pt>
                          </c:strCache>
                        </c:strRef>
                      </c15:tx>
                    </c15:filteredSeriesTitle>
                  </c:ext>
                  <c:ext xmlns:c16="http://schemas.microsoft.com/office/drawing/2014/chart" uri="{C3380CC4-5D6E-409C-BE32-E72D297353CC}">
                    <c16:uniqueId val="{00000003-4C6C-40BF-BD20-C20C9D11B463}"/>
                  </c:ext>
                </c:extLst>
              </c15:ser>
            </c15:filteredAreaSeries>
            <c15:filteredAreaSeries>
              <c15:ser>
                <c:idx val="4"/>
                <c:order val="3"/>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5'!$G$5:$G$11</c15:sqref>
                        </c15:formulaRef>
                      </c:ext>
                    </c:extLst>
                    <c:numCache>
                      <c:formatCode>#,##0</c:formatCode>
                      <c:ptCount val="7"/>
                      <c:pt idx="0">
                        <c:v>185</c:v>
                      </c:pt>
                      <c:pt idx="1">
                        <c:v>103</c:v>
                      </c:pt>
                      <c:pt idx="2">
                        <c:v>84</c:v>
                      </c:pt>
                      <c:pt idx="3">
                        <c:v>77</c:v>
                      </c:pt>
                      <c:pt idx="4">
                        <c:v>125</c:v>
                      </c:pt>
                      <c:pt idx="5">
                        <c:v>304</c:v>
                      </c:pt>
                      <c:pt idx="6">
                        <c:v>192</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'[1]Quadro 5'!$G$3</c15:sqref>
                              </c15:formulaRef>
                            </c:ext>
                          </c:extLst>
                          <c:strCache>
                            <c:ptCount val="1"/>
                            <c:pt idx="0">
                              <c:v>#REF!</c:v>
                            </c:pt>
                          </c:strCache>
                        </c:strRef>
                      </c15:tx>
                    </c15:filteredSeriesTitle>
                  </c:ext>
                  <c:ext xmlns:c16="http://schemas.microsoft.com/office/drawing/2014/chart" uri="{C3380CC4-5D6E-409C-BE32-E72D297353CC}">
                    <c16:uniqueId val="{00000004-4C6C-40BF-BD20-C20C9D11B463}"/>
                  </c:ext>
                </c:extLst>
              </c15:ser>
            </c15:filteredAreaSeries>
          </c:ext>
        </c:extLst>
      </c:areaChart>
      <c:catAx>
        <c:axId val="342280976"/>
        <c:scaling>
          <c:orientation val="minMax"/>
        </c:scaling>
        <c:delete val="0"/>
        <c:axPos val="b"/>
        <c:numFmt formatCode="General" sourceLinked="1"/>
        <c:majorTickMark val="none"/>
        <c:minorTickMark val="none"/>
        <c:tickLblPos val="nextTo"/>
        <c:txPr>
          <a:bodyPr rot="-5400000" vert="horz"/>
          <a:lstStyle/>
          <a:p>
            <a:pPr>
              <a:defRPr/>
            </a:pPr>
            <a:endParaRPr lang="pt-PT"/>
          </a:p>
        </c:txPr>
        <c:crossAx val="342283720"/>
        <c:crosses val="autoZero"/>
        <c:auto val="0"/>
        <c:lblAlgn val="ctr"/>
        <c:lblOffset val="100"/>
        <c:noMultiLvlLbl val="1"/>
      </c:catAx>
      <c:valAx>
        <c:axId val="342283720"/>
        <c:scaling>
          <c:orientation val="minMax"/>
        </c:scaling>
        <c:delete val="0"/>
        <c:axPos val="l"/>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342280976"/>
        <c:crosses val="autoZero"/>
        <c:crossBetween val="midCat"/>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'Quadro 12'!$D$4</c:f>
              <c:strCache>
                <c:ptCount val="1"/>
                <c:pt idx="0">
                  <c:v>Número de telefone</c:v>
                </c:pt>
              </c:strCache>
            </c:strRef>
          </c:tx>
          <c:spPr>
            <a:ln w="28575" cap="rnd">
              <a:solidFill>
                <a:schemeClr val="accent1">
                  <a:lumMod val="75000"/>
                </a:schemeClr>
              </a:solidFill>
              <a:round/>
            </a:ln>
            <a:effectLst/>
          </c:spPr>
          <c:marker>
            <c:symbol val="none"/>
          </c:marker>
          <c:cat>
            <c:strRef>
              <c:extLst>
                <c:ext xmlns:c15="http://schemas.microsoft.com/office/drawing/2012/chart" uri="{02D57815-91ED-43cb-92C2-25804820EDAC}">
                  <c15:fullRef>
                    <c15:sqref>'Quadro 12'!$B$6:$B$31</c15:sqref>
                  </c15:fullRef>
                </c:ext>
              </c:extLst>
              <c:f>('Quadro 12'!$B$6,'Quadro 12'!$B$8,'Quadro 12'!$B$10,'Quadro 12'!$B$12,'Quadro 12'!$B$14,'Quadro 12'!$B$16,'Quadro 12'!$B$18,'Quadro 12'!$B$20,'Quadro 12'!$B$22,'Quadro 12'!$B$24,'Quadro 12'!$B$26,'Quadro 12'!$B$28,'Quadro 12'!$B$30)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12'!$D$6:$D$31</c15:sqref>
                  </c15:fullRef>
                </c:ext>
              </c:extLst>
              <c:f>('Quadro 12'!$D$6,'Quadro 12'!$D$8,'Quadro 12'!$D$10,'Quadro 12'!$D$12,'Quadro 12'!$D$14,'Quadro 12'!$D$16,'Quadro 12'!$D$18,'Quadro 12'!$D$20,'Quadro 12'!$D$22,'Quadro 12'!$D$24,'Quadro 12'!$D$26,'Quadro 12'!$D$28,'Quadro 12'!$D$30)</c:f>
              <c:numCache>
                <c:formatCode>0</c:formatCode>
                <c:ptCount val="13"/>
                <c:pt idx="0" formatCode="General">
                  <c:v>1</c:v>
                </c:pt>
                <c:pt idx="1" formatCode="General">
                  <c:v>0</c:v>
                </c:pt>
                <c:pt idx="2" formatCode="General">
                  <c:v>1</c:v>
                </c:pt>
                <c:pt idx="3" formatCode="General">
                  <c:v>0</c:v>
                </c:pt>
                <c:pt idx="4" formatCode="General">
                  <c:v>1</c:v>
                </c:pt>
                <c:pt idx="5" formatCode="General">
                  <c:v>3</c:v>
                </c:pt>
                <c:pt idx="6" formatCode="General">
                  <c:v>13</c:v>
                </c:pt>
                <c:pt idx="7" formatCode="General">
                  <c:v>159</c:v>
                </c:pt>
                <c:pt idx="8" formatCode="General">
                  <c:v>189</c:v>
                </c:pt>
                <c:pt idx="9" formatCode="General">
                  <c:v>122</c:v>
                </c:pt>
                <c:pt idx="10" formatCode="General">
                  <c:v>126</c:v>
                </c:pt>
                <c:pt idx="11" formatCode="General">
                  <c:v>167</c:v>
                </c:pt>
                <c:pt idx="12" formatCode="General">
                  <c:v>18</c:v>
                </c:pt>
              </c:numCache>
            </c:numRef>
          </c:val>
          <c:smooth val="0"/>
          <c:extLst>
            <c:ext xmlns:c16="http://schemas.microsoft.com/office/drawing/2014/chart" uri="{C3380CC4-5D6E-409C-BE32-E72D297353CC}">
              <c16:uniqueId val="{00000000-1000-4B80-9EDF-F016585B58E5}"/>
            </c:ext>
          </c:extLst>
        </c:ser>
        <c:ser>
          <c:idx val="1"/>
          <c:order val="1"/>
          <c:tx>
            <c:strRef>
              <c:f>'Quadro 12'!$E$4</c:f>
              <c:strCache>
                <c:ptCount val="1"/>
                <c:pt idx="0">
                  <c:v>Fax</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'Quadro 12'!$B$6:$B$31</c15:sqref>
                  </c15:fullRef>
                </c:ext>
              </c:extLst>
              <c:f>('Quadro 12'!$B$6,'Quadro 12'!$B$8,'Quadro 12'!$B$10,'Quadro 12'!$B$12,'Quadro 12'!$B$14,'Quadro 12'!$B$16,'Quadro 12'!$B$18,'Quadro 12'!$B$20,'Quadro 12'!$B$22,'Quadro 12'!$B$24,'Quadro 12'!$B$26,'Quadro 12'!$B$28,'Quadro 12'!$B$30)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12'!$E$6:$E$31</c15:sqref>
                  </c15:fullRef>
                </c:ext>
              </c:extLst>
              <c:f>('Quadro 12'!$E$6,'Quadro 12'!$E$8,'Quadro 12'!$E$10,'Quadro 12'!$E$12,'Quadro 12'!$E$14,'Quadro 12'!$E$16,'Quadro 12'!$E$18,'Quadro 12'!$E$20,'Quadro 12'!$E$22,'Quadro 12'!$E$24,'Quadro 12'!$E$26,'Quadro 12'!$E$28,'Quadro 12'!$E$30)</c:f>
              <c:numCache>
                <c:formatCode>0.0</c:formatCode>
                <c:ptCount val="13"/>
                <c:pt idx="0" formatCode="General">
                  <c:v>0</c:v>
                </c:pt>
                <c:pt idx="1" formatCode="General">
                  <c:v>0</c:v>
                </c:pt>
                <c:pt idx="2" formatCode="General">
                  <c:v>0</c:v>
                </c:pt>
                <c:pt idx="3" formatCode="General">
                  <c:v>0</c:v>
                </c:pt>
                <c:pt idx="4" formatCode="General">
                  <c:v>1</c:v>
                </c:pt>
                <c:pt idx="5" formatCode="General">
                  <c:v>0</c:v>
                </c:pt>
                <c:pt idx="6" formatCode="General">
                  <c:v>2</c:v>
                </c:pt>
                <c:pt idx="7" formatCode="General">
                  <c:v>11</c:v>
                </c:pt>
                <c:pt idx="8" formatCode="General">
                  <c:v>19</c:v>
                </c:pt>
                <c:pt idx="9" formatCode="General">
                  <c:v>15</c:v>
                </c:pt>
                <c:pt idx="10" formatCode="General">
                  <c:v>10</c:v>
                </c:pt>
                <c:pt idx="11" formatCode="General">
                  <c:v>4</c:v>
                </c:pt>
                <c:pt idx="12" formatCode="General">
                  <c:v>0</c:v>
                </c:pt>
              </c:numCache>
            </c:numRef>
          </c:val>
          <c:smooth val="0"/>
          <c:extLst>
            <c:ext xmlns:c16="http://schemas.microsoft.com/office/drawing/2014/chart" uri="{C3380CC4-5D6E-409C-BE32-E72D297353CC}">
              <c16:uniqueId val="{00000001-1000-4B80-9EDF-F016585B58E5}"/>
            </c:ext>
          </c:extLst>
        </c:ser>
        <c:ser>
          <c:idx val="2"/>
          <c:order val="2"/>
          <c:tx>
            <c:strRef>
              <c:f>'Quadro 12'!$F$4</c:f>
              <c:strCache>
                <c:ptCount val="1"/>
                <c:pt idx="0">
                  <c:v>Email</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'Quadro 12'!$B$6:$B$31</c15:sqref>
                  </c15:fullRef>
                </c:ext>
              </c:extLst>
              <c:f>('Quadro 12'!$B$6,'Quadro 12'!$B$8,'Quadro 12'!$B$10,'Quadro 12'!$B$12,'Quadro 12'!$B$14,'Quadro 12'!$B$16,'Quadro 12'!$B$18,'Quadro 12'!$B$20,'Quadro 12'!$B$22,'Quadro 12'!$B$24,'Quadro 12'!$B$26,'Quadro 12'!$B$28,'Quadro 12'!$B$30)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12'!$F$6:$F$31</c15:sqref>
                  </c15:fullRef>
                </c:ext>
              </c:extLst>
              <c:f>('Quadro 12'!$F$6,'Quadro 12'!$F$8,'Quadro 12'!$F$10,'Quadro 12'!$F$12,'Quadro 12'!$F$14,'Quadro 12'!$F$16,'Quadro 12'!$F$18,'Quadro 12'!$F$20,'Quadro 12'!$F$22,'Quadro 12'!$F$24,'Quadro 12'!$F$26,'Quadro 12'!$F$28,'Quadro 12'!$F$30)</c:f>
              <c:numCache>
                <c:formatCode>0</c:formatCode>
                <c:ptCount val="13"/>
                <c:pt idx="0" formatCode="General">
                  <c:v>1</c:v>
                </c:pt>
                <c:pt idx="1" formatCode="General">
                  <c:v>0</c:v>
                </c:pt>
                <c:pt idx="2" formatCode="General">
                  <c:v>0</c:v>
                </c:pt>
                <c:pt idx="3" formatCode="General">
                  <c:v>0</c:v>
                </c:pt>
                <c:pt idx="4" formatCode="General">
                  <c:v>2</c:v>
                </c:pt>
                <c:pt idx="5" formatCode="General">
                  <c:v>3</c:v>
                </c:pt>
                <c:pt idx="6" formatCode="General">
                  <c:v>11</c:v>
                </c:pt>
                <c:pt idx="7" formatCode="General">
                  <c:v>136</c:v>
                </c:pt>
                <c:pt idx="8" formatCode="General">
                  <c:v>149</c:v>
                </c:pt>
                <c:pt idx="9" formatCode="General">
                  <c:v>89</c:v>
                </c:pt>
                <c:pt idx="10" formatCode="General">
                  <c:v>124</c:v>
                </c:pt>
                <c:pt idx="11" formatCode="General">
                  <c:v>152</c:v>
                </c:pt>
                <c:pt idx="12" formatCode="General">
                  <c:v>18</c:v>
                </c:pt>
              </c:numCache>
            </c:numRef>
          </c:val>
          <c:smooth val="0"/>
          <c:extLst>
            <c:ext xmlns:c16="http://schemas.microsoft.com/office/drawing/2014/chart" uri="{C3380CC4-5D6E-409C-BE32-E72D297353CC}">
              <c16:uniqueId val="{00000002-1000-4B80-9EDF-F016585B58E5}"/>
            </c:ext>
          </c:extLst>
        </c:ser>
        <c:ser>
          <c:idx val="3"/>
          <c:order val="3"/>
          <c:tx>
            <c:strRef>
              <c:f>'Quadro 12'!$G$4</c:f>
              <c:strCache>
                <c:ptCount val="1"/>
                <c:pt idx="0">
                  <c:v>Website / Facebook</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'Quadro 12'!$B$6:$B$31</c15:sqref>
                  </c15:fullRef>
                </c:ext>
              </c:extLst>
              <c:f>('Quadro 12'!$B$6,'Quadro 12'!$B$8,'Quadro 12'!$B$10,'Quadro 12'!$B$12,'Quadro 12'!$B$14,'Quadro 12'!$B$16,'Quadro 12'!$B$18,'Quadro 12'!$B$20,'Quadro 12'!$B$22,'Quadro 12'!$B$24,'Quadro 12'!$B$26,'Quadro 12'!$B$28,'Quadro 12'!$B$30)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12'!$G$6:$G$31</c15:sqref>
                  </c15:fullRef>
                </c:ext>
              </c:extLst>
              <c:f>('Quadro 12'!$G$6,'Quadro 12'!$G$8,'Quadro 12'!$G$10,'Quadro 12'!$G$12,'Quadro 12'!$G$14,'Quadro 12'!$G$16,'Quadro 12'!$G$18,'Quadro 12'!$G$20,'Quadro 12'!$G$22,'Quadro 12'!$G$24,'Quadro 12'!$G$26,'Quadro 12'!$G$28,'Quadro 12'!$G$30)</c:f>
              <c:numCache>
                <c:formatCode>0.0</c:formatCode>
                <c:ptCount val="13"/>
                <c:pt idx="0" formatCode="General">
                  <c:v>1</c:v>
                </c:pt>
                <c:pt idx="1" formatCode="General">
                  <c:v>0</c:v>
                </c:pt>
                <c:pt idx="2" formatCode="General">
                  <c:v>0</c:v>
                </c:pt>
                <c:pt idx="3" formatCode="General">
                  <c:v>0</c:v>
                </c:pt>
                <c:pt idx="4" formatCode="General">
                  <c:v>2</c:v>
                </c:pt>
                <c:pt idx="5" formatCode="General">
                  <c:v>2</c:v>
                </c:pt>
                <c:pt idx="6" formatCode="General">
                  <c:v>11</c:v>
                </c:pt>
                <c:pt idx="7" formatCode="General">
                  <c:v>127</c:v>
                </c:pt>
                <c:pt idx="8" formatCode="General">
                  <c:v>139</c:v>
                </c:pt>
                <c:pt idx="9" formatCode="General">
                  <c:v>77</c:v>
                </c:pt>
                <c:pt idx="10" formatCode="General">
                  <c:v>104</c:v>
                </c:pt>
                <c:pt idx="11" formatCode="General">
                  <c:v>151</c:v>
                </c:pt>
                <c:pt idx="12" formatCode="General">
                  <c:v>23</c:v>
                </c:pt>
              </c:numCache>
            </c:numRef>
          </c:val>
          <c:smooth val="0"/>
          <c:extLst>
            <c:ext xmlns:c16="http://schemas.microsoft.com/office/drawing/2014/chart" uri="{C3380CC4-5D6E-409C-BE32-E72D297353CC}">
              <c16:uniqueId val="{00000003-1000-4B80-9EDF-F016585B58E5}"/>
            </c:ext>
          </c:extLst>
        </c:ser>
        <c:dLbls>
          <c:showLegendKey val="0"/>
          <c:showVal val="0"/>
          <c:showCatName val="0"/>
          <c:showSerName val="0"/>
          <c:showPercent val="0"/>
          <c:showBubbleSize val="0"/>
        </c:dLbls>
        <c:smooth val="0"/>
        <c:axId val="479496864"/>
        <c:axId val="479498432"/>
      </c:lineChart>
      <c:catAx>
        <c:axId val="47949686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498432"/>
        <c:crosses val="autoZero"/>
        <c:auto val="1"/>
        <c:lblAlgn val="ctr"/>
        <c:lblOffset val="100"/>
        <c:noMultiLvlLbl val="0"/>
      </c:catAx>
      <c:valAx>
        <c:axId val="479498432"/>
        <c:scaling>
          <c:orientation val="minMax"/>
        </c:scaling>
        <c:delete val="0"/>
        <c:axPos val="l"/>
        <c:majorGridlines>
          <c:spPr>
            <a:ln w="9525" cap="flat" cmpd="sng" algn="ctr">
              <a:solidFill>
                <a:schemeClr val="accent1">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496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0"/>
          <c:tx>
            <c:strRef>
              <c:f>'Quadro 13'!$B$7</c:f>
              <c:strCache>
                <c:ptCount val="1"/>
                <c:pt idx="0">
                  <c:v>Número de telefone</c:v>
                </c:pt>
              </c:strCache>
            </c:strRef>
          </c:tx>
          <c:spPr>
            <a:solidFill>
              <a:schemeClr val="accent1">
                <a:lumMod val="75000"/>
              </a:schemeClr>
            </a:solidFill>
            <a:ln>
              <a:noFill/>
            </a:ln>
            <a:effectLst/>
          </c:spPr>
          <c:invertIfNegative val="0"/>
          <c:cat>
            <c:strRef>
              <c:extLst>
                <c:ext xmlns:c15="http://schemas.microsoft.com/office/drawing/2012/chart" uri="{02D57815-91ED-43cb-92C2-25804820EDAC}">
                  <c15:fullRef>
                    <c15:sqref>'Quadro 13'!$C$4:$H$4</c15:sqref>
                  </c15:fullRef>
                </c:ext>
              </c:extLst>
              <c:f>('Quadro 13'!$C$4,'Quadro 13'!$E$4,'Quadro 13'!$G$4:$H$4)</c:f>
              <c:strCache>
                <c:ptCount val="3"/>
                <c:pt idx="0">
                  <c:v>Ativo</c:v>
                </c:pt>
                <c:pt idx="1">
                  <c:v>Inativo</c:v>
                </c:pt>
                <c:pt idx="2">
                  <c:v>Sem informação</c:v>
                </c:pt>
              </c:strCache>
            </c:strRef>
          </c:cat>
          <c:val>
            <c:numRef>
              <c:extLst>
                <c:ext xmlns:c15="http://schemas.microsoft.com/office/drawing/2012/chart" uri="{02D57815-91ED-43cb-92C2-25804820EDAC}">
                  <c15:fullRef>
                    <c15:sqref>'Quadro 13'!$C$7:$G$7</c15:sqref>
                  </c15:fullRef>
                </c:ext>
              </c:extLst>
              <c:f>('Quadro 13'!$C$7,'Quadro 13'!$E$7,'Quadro 13'!$G$7)</c:f>
              <c:numCache>
                <c:formatCode>0.0</c:formatCode>
                <c:ptCount val="3"/>
                <c:pt idx="0" formatCode="General">
                  <c:v>528</c:v>
                </c:pt>
                <c:pt idx="1" formatCode="General">
                  <c:v>28</c:v>
                </c:pt>
                <c:pt idx="2" formatCode="General">
                  <c:v>281</c:v>
                </c:pt>
              </c:numCache>
            </c:numRef>
          </c:val>
          <c:extLst>
            <c:ext xmlns:c16="http://schemas.microsoft.com/office/drawing/2014/chart" uri="{C3380CC4-5D6E-409C-BE32-E72D297353CC}">
              <c16:uniqueId val="{00000000-59D9-42CA-989B-C8987F591F24}"/>
            </c:ext>
          </c:extLst>
        </c:ser>
        <c:ser>
          <c:idx val="4"/>
          <c:order val="1"/>
          <c:tx>
            <c:strRef>
              <c:f>'Quadro 13'!$B$8</c:f>
              <c:strCache>
                <c:ptCount val="1"/>
                <c:pt idx="0">
                  <c:v>Fax</c:v>
                </c:pt>
              </c:strCache>
            </c:strRef>
          </c:tx>
          <c:spPr>
            <a:solidFill>
              <a:schemeClr val="accent4"/>
            </a:solidFill>
            <a:ln>
              <a:noFill/>
            </a:ln>
            <a:effectLst/>
          </c:spPr>
          <c:invertIfNegative val="0"/>
          <c:cat>
            <c:strRef>
              <c:extLst>
                <c:ext xmlns:c15="http://schemas.microsoft.com/office/drawing/2012/chart" uri="{02D57815-91ED-43cb-92C2-25804820EDAC}">
                  <c15:fullRef>
                    <c15:sqref>'Quadro 13'!$C$4:$H$4</c15:sqref>
                  </c15:fullRef>
                </c:ext>
              </c:extLst>
              <c:f>('Quadro 13'!$C$4,'Quadro 13'!$E$4,'Quadro 13'!$G$4:$H$4)</c:f>
              <c:strCache>
                <c:ptCount val="3"/>
                <c:pt idx="0">
                  <c:v>Ativo</c:v>
                </c:pt>
                <c:pt idx="1">
                  <c:v>Inativo</c:v>
                </c:pt>
                <c:pt idx="2">
                  <c:v>Sem informação</c:v>
                </c:pt>
              </c:strCache>
            </c:strRef>
          </c:cat>
          <c:val>
            <c:numRef>
              <c:extLst>
                <c:ext xmlns:c15="http://schemas.microsoft.com/office/drawing/2012/chart" uri="{02D57815-91ED-43cb-92C2-25804820EDAC}">
                  <c15:fullRef>
                    <c15:sqref>'Quadro 13'!$C$8:$G$8</c15:sqref>
                  </c15:fullRef>
                </c:ext>
              </c:extLst>
              <c:f>('Quadro 13'!$C$8,'Quadro 13'!$E$8,'Quadro 13'!$G$8)</c:f>
              <c:numCache>
                <c:formatCode>0.0</c:formatCode>
                <c:ptCount val="3"/>
                <c:pt idx="0" formatCode="General">
                  <c:v>40</c:v>
                </c:pt>
                <c:pt idx="1" formatCode="General">
                  <c:v>5</c:v>
                </c:pt>
                <c:pt idx="2" formatCode="General">
                  <c:v>20</c:v>
                </c:pt>
              </c:numCache>
            </c:numRef>
          </c:val>
          <c:extLst>
            <c:ext xmlns:c16="http://schemas.microsoft.com/office/drawing/2014/chart" uri="{C3380CC4-5D6E-409C-BE32-E72D297353CC}">
              <c16:uniqueId val="{00000001-59D9-42CA-989B-C8987F591F24}"/>
            </c:ext>
          </c:extLst>
        </c:ser>
        <c:ser>
          <c:idx val="5"/>
          <c:order val="2"/>
          <c:tx>
            <c:strRef>
              <c:f>'Quadro 13'!$B$9</c:f>
              <c:strCache>
                <c:ptCount val="1"/>
                <c:pt idx="0">
                  <c:v>Email</c:v>
                </c:pt>
              </c:strCache>
            </c:strRef>
          </c:tx>
          <c:spPr>
            <a:solidFill>
              <a:schemeClr val="accent3"/>
            </a:solidFill>
            <a:ln>
              <a:noFill/>
            </a:ln>
            <a:effectLst/>
          </c:spPr>
          <c:invertIfNegative val="0"/>
          <c:cat>
            <c:strRef>
              <c:extLst>
                <c:ext xmlns:c15="http://schemas.microsoft.com/office/drawing/2012/chart" uri="{02D57815-91ED-43cb-92C2-25804820EDAC}">
                  <c15:fullRef>
                    <c15:sqref>'Quadro 13'!$C$4:$H$4</c15:sqref>
                  </c15:fullRef>
                </c:ext>
              </c:extLst>
              <c:f>('Quadro 13'!$C$4,'Quadro 13'!$E$4,'Quadro 13'!$G$4:$H$4)</c:f>
              <c:strCache>
                <c:ptCount val="3"/>
                <c:pt idx="0">
                  <c:v>Ativo</c:v>
                </c:pt>
                <c:pt idx="1">
                  <c:v>Inativo</c:v>
                </c:pt>
                <c:pt idx="2">
                  <c:v>Sem informação</c:v>
                </c:pt>
              </c:strCache>
            </c:strRef>
          </c:cat>
          <c:val>
            <c:numRef>
              <c:extLst>
                <c:ext xmlns:c15="http://schemas.microsoft.com/office/drawing/2012/chart" uri="{02D57815-91ED-43cb-92C2-25804820EDAC}">
                  <c15:fullRef>
                    <c15:sqref>'Quadro 13'!$C$9:$G$9</c15:sqref>
                  </c15:fullRef>
                </c:ext>
              </c:extLst>
              <c:f>('Quadro 13'!$C$9,'Quadro 13'!$E$9,'Quadro 13'!$G$9)</c:f>
              <c:numCache>
                <c:formatCode>0.0</c:formatCode>
                <c:ptCount val="3"/>
                <c:pt idx="0" formatCode="General">
                  <c:v>509</c:v>
                </c:pt>
                <c:pt idx="1" formatCode="General">
                  <c:v>20</c:v>
                </c:pt>
                <c:pt idx="2" formatCode="General">
                  <c:v>177</c:v>
                </c:pt>
              </c:numCache>
            </c:numRef>
          </c:val>
          <c:extLst>
            <c:ext xmlns:c16="http://schemas.microsoft.com/office/drawing/2014/chart" uri="{C3380CC4-5D6E-409C-BE32-E72D297353CC}">
              <c16:uniqueId val="{00000002-59D9-42CA-989B-C8987F591F24}"/>
            </c:ext>
          </c:extLst>
        </c:ser>
        <c:ser>
          <c:idx val="6"/>
          <c:order val="3"/>
          <c:tx>
            <c:strRef>
              <c:f>'Quadro 13'!$B$10</c:f>
              <c:strCache>
                <c:ptCount val="1"/>
                <c:pt idx="0">
                  <c:v>Website / Página de Facebook</c:v>
                </c:pt>
              </c:strCache>
            </c:strRef>
          </c:tx>
          <c:spPr>
            <a:solidFill>
              <a:schemeClr val="accent2"/>
            </a:solidFill>
            <a:ln>
              <a:noFill/>
            </a:ln>
            <a:effectLst/>
          </c:spPr>
          <c:invertIfNegative val="0"/>
          <c:cat>
            <c:strRef>
              <c:extLst>
                <c:ext xmlns:c15="http://schemas.microsoft.com/office/drawing/2012/chart" uri="{02D57815-91ED-43cb-92C2-25804820EDAC}">
                  <c15:fullRef>
                    <c15:sqref>'Quadro 13'!$C$4:$H$4</c15:sqref>
                  </c15:fullRef>
                </c:ext>
              </c:extLst>
              <c:f>('Quadro 13'!$C$4,'Quadro 13'!$E$4,'Quadro 13'!$G$4:$H$4)</c:f>
              <c:strCache>
                <c:ptCount val="3"/>
                <c:pt idx="0">
                  <c:v>Ativo</c:v>
                </c:pt>
                <c:pt idx="1">
                  <c:v>Inativo</c:v>
                </c:pt>
                <c:pt idx="2">
                  <c:v>Sem informação</c:v>
                </c:pt>
              </c:strCache>
            </c:strRef>
          </c:cat>
          <c:val>
            <c:numRef>
              <c:extLst>
                <c:ext xmlns:c15="http://schemas.microsoft.com/office/drawing/2012/chart" uri="{02D57815-91ED-43cb-92C2-25804820EDAC}">
                  <c15:fullRef>
                    <c15:sqref>'Quadro 13'!$C$10:$G$10</c15:sqref>
                  </c15:fullRef>
                </c:ext>
              </c:extLst>
              <c:f>('Quadro 13'!$C$10,'Quadro 13'!$E$10,'Quadro 13'!$G$10)</c:f>
              <c:numCache>
                <c:formatCode>0.0</c:formatCode>
                <c:ptCount val="3"/>
                <c:pt idx="0" formatCode="General">
                  <c:v>526</c:v>
                </c:pt>
                <c:pt idx="1" formatCode="General">
                  <c:v>10</c:v>
                </c:pt>
                <c:pt idx="2" formatCode="General">
                  <c:v>120</c:v>
                </c:pt>
              </c:numCache>
            </c:numRef>
          </c:val>
          <c:extLst>
            <c:ext xmlns:c16="http://schemas.microsoft.com/office/drawing/2014/chart" uri="{C3380CC4-5D6E-409C-BE32-E72D297353CC}">
              <c16:uniqueId val="{00000003-59D9-42CA-989B-C8987F591F24}"/>
            </c:ext>
          </c:extLst>
        </c:ser>
        <c:dLbls>
          <c:showLegendKey val="0"/>
          <c:showVal val="0"/>
          <c:showCatName val="0"/>
          <c:showSerName val="0"/>
          <c:showPercent val="0"/>
          <c:showBubbleSize val="0"/>
        </c:dLbls>
        <c:gapWidth val="150"/>
        <c:axId val="558073608"/>
        <c:axId val="558079488"/>
      </c:barChart>
      <c:catAx>
        <c:axId val="55807360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558079488"/>
        <c:crosses val="autoZero"/>
        <c:auto val="1"/>
        <c:lblAlgn val="ctr"/>
        <c:lblOffset val="100"/>
        <c:noMultiLvlLbl val="0"/>
      </c:catAx>
      <c:valAx>
        <c:axId val="558079488"/>
        <c:scaling>
          <c:orientation val="minMax"/>
        </c:scaling>
        <c:delete val="0"/>
        <c:axPos val="l"/>
        <c:majorGridlines>
          <c:spPr>
            <a:ln w="9525" cap="flat" cmpd="sng" algn="ctr">
              <a:solidFill>
                <a:schemeClr val="accent1">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558073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'Quadro 14'!$D$4</c:f>
              <c:strCache>
                <c:ptCount val="1"/>
                <c:pt idx="0">
                  <c:v>Homens</c:v>
                </c:pt>
              </c:strCache>
            </c:strRef>
          </c:tx>
          <c:spPr>
            <a:ln w="28575" cap="rnd">
              <a:solidFill>
                <a:schemeClr val="accent1">
                  <a:lumMod val="75000"/>
                </a:schemeClr>
              </a:solidFill>
              <a:round/>
            </a:ln>
            <a:effectLst/>
          </c:spPr>
          <c:marker>
            <c:symbol val="none"/>
          </c:marker>
          <c:cat>
            <c:strRef>
              <c:extLst>
                <c:ext xmlns:c15="http://schemas.microsoft.com/office/drawing/2012/chart" uri="{02D57815-91ED-43cb-92C2-25804820EDAC}">
                  <c15:fullRef>
                    <c15:sqref>'Quadro 14'!$B$6:$B$31</c15:sqref>
                  </c15:fullRef>
                </c:ext>
              </c:extLst>
              <c:f>('Quadro 14'!$B$6,'Quadro 14'!$B$8,'Quadro 14'!$B$10,'Quadro 14'!$B$12,'Quadro 14'!$B$14,'Quadro 14'!$B$16,'Quadro 14'!$B$18,'Quadro 14'!$B$20,'Quadro 14'!$B$22,'Quadro 14'!$B$24,'Quadro 14'!$B$26,'Quadro 14'!$B$28,'Quadro 14'!$B$30)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14'!$D$6:$D$31</c15:sqref>
                  </c15:fullRef>
                </c:ext>
              </c:extLst>
              <c:f>('Quadro 14'!$D$6,'Quadro 14'!$D$8,'Quadro 14'!$D$10,'Quadro 14'!$D$12,'Quadro 14'!$D$14,'Quadro 14'!$D$16,'Quadro 14'!$D$18,'Quadro 14'!$D$20,'Quadro 14'!$D$22,'Quadro 14'!$D$24,'Quadro 14'!$D$26,'Quadro 14'!$D$28,'Quadro 14'!$D$30)</c:f>
              <c:numCache>
                <c:formatCode>0.0</c:formatCode>
                <c:ptCount val="13"/>
                <c:pt idx="0" formatCode="General">
                  <c:v>0</c:v>
                </c:pt>
                <c:pt idx="1" formatCode="General">
                  <c:v>0</c:v>
                </c:pt>
                <c:pt idx="2" formatCode="General">
                  <c:v>0</c:v>
                </c:pt>
                <c:pt idx="3" formatCode="General">
                  <c:v>0</c:v>
                </c:pt>
                <c:pt idx="4" formatCode="General">
                  <c:v>1</c:v>
                </c:pt>
                <c:pt idx="5" formatCode="General">
                  <c:v>2</c:v>
                </c:pt>
                <c:pt idx="6" formatCode="General">
                  <c:v>11</c:v>
                </c:pt>
                <c:pt idx="7" formatCode="General">
                  <c:v>123</c:v>
                </c:pt>
                <c:pt idx="8" formatCode="General">
                  <c:v>117</c:v>
                </c:pt>
                <c:pt idx="9" formatCode="General">
                  <c:v>68</c:v>
                </c:pt>
                <c:pt idx="10" formatCode="General">
                  <c:v>81</c:v>
                </c:pt>
                <c:pt idx="11" formatCode="General">
                  <c:v>93</c:v>
                </c:pt>
                <c:pt idx="12" formatCode="General">
                  <c:v>11</c:v>
                </c:pt>
              </c:numCache>
            </c:numRef>
          </c:val>
          <c:smooth val="0"/>
          <c:extLst>
            <c:ext xmlns:c16="http://schemas.microsoft.com/office/drawing/2014/chart" uri="{C3380CC4-5D6E-409C-BE32-E72D297353CC}">
              <c16:uniqueId val="{00000000-60A6-4983-8E12-DAC167FC7CCC}"/>
            </c:ext>
          </c:extLst>
        </c:ser>
        <c:ser>
          <c:idx val="1"/>
          <c:order val="1"/>
          <c:tx>
            <c:strRef>
              <c:f>'Quadro 14'!$E$4</c:f>
              <c:strCache>
                <c:ptCount val="1"/>
                <c:pt idx="0">
                  <c:v>Mulheres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'Quadro 14'!$B$6:$B$31</c15:sqref>
                  </c15:fullRef>
                </c:ext>
              </c:extLst>
              <c:f>('Quadro 14'!$B$6,'Quadro 14'!$B$8,'Quadro 14'!$B$10,'Quadro 14'!$B$12,'Quadro 14'!$B$14,'Quadro 14'!$B$16,'Quadro 14'!$B$18,'Quadro 14'!$B$20,'Quadro 14'!$B$22,'Quadro 14'!$B$24,'Quadro 14'!$B$26,'Quadro 14'!$B$28,'Quadro 14'!$B$30)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14'!$E$6:$E$31</c15:sqref>
                  </c15:fullRef>
                </c:ext>
              </c:extLst>
              <c:f>('Quadro 14'!$E$6,'Quadro 14'!$E$8,'Quadro 14'!$E$10,'Quadro 14'!$E$12,'Quadro 14'!$E$14,'Quadro 14'!$E$16,'Quadro 14'!$E$18,'Quadro 14'!$E$20,'Quadro 14'!$E$22,'Quadro 14'!$E$24,'Quadro 14'!$E$26,'Quadro 14'!$E$28,'Quadro 14'!$E$30)</c:f>
              <c:numCache>
                <c:formatCode>0.0</c:formatCode>
                <c:ptCount val="13"/>
                <c:pt idx="0" formatCode="General">
                  <c:v>0</c:v>
                </c:pt>
                <c:pt idx="1" formatCode="General">
                  <c:v>0</c:v>
                </c:pt>
                <c:pt idx="2" formatCode="General">
                  <c:v>0</c:v>
                </c:pt>
                <c:pt idx="3" formatCode="General">
                  <c:v>0</c:v>
                </c:pt>
                <c:pt idx="4" formatCode="General">
                  <c:v>0</c:v>
                </c:pt>
                <c:pt idx="5" formatCode="General">
                  <c:v>1</c:v>
                </c:pt>
                <c:pt idx="6" formatCode="General">
                  <c:v>1</c:v>
                </c:pt>
                <c:pt idx="7" formatCode="General">
                  <c:v>24</c:v>
                </c:pt>
                <c:pt idx="8" formatCode="General">
                  <c:v>42</c:v>
                </c:pt>
                <c:pt idx="9" formatCode="General">
                  <c:v>26</c:v>
                </c:pt>
                <c:pt idx="10" formatCode="General">
                  <c:v>32</c:v>
                </c:pt>
                <c:pt idx="11" formatCode="General">
                  <c:v>48</c:v>
                </c:pt>
                <c:pt idx="12" formatCode="General">
                  <c:v>6</c:v>
                </c:pt>
              </c:numCache>
            </c:numRef>
          </c:val>
          <c:smooth val="0"/>
          <c:extLst>
            <c:ext xmlns:c16="http://schemas.microsoft.com/office/drawing/2014/chart" uri="{C3380CC4-5D6E-409C-BE32-E72D297353CC}">
              <c16:uniqueId val="{00000001-60A6-4983-8E12-DAC167FC7CCC}"/>
            </c:ext>
          </c:extLst>
        </c:ser>
        <c:ser>
          <c:idx val="2"/>
          <c:order val="2"/>
          <c:tx>
            <c:strRef>
              <c:f>'Quadro 14'!$F$4</c:f>
              <c:strCache>
                <c:ptCount val="1"/>
                <c:pt idx="0">
                  <c:v>Mistas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'Quadro 14'!$B$6:$B$31</c15:sqref>
                  </c15:fullRef>
                </c:ext>
              </c:extLst>
              <c:f>('Quadro 14'!$B$6,'Quadro 14'!$B$8,'Quadro 14'!$B$10,'Quadro 14'!$B$12,'Quadro 14'!$B$14,'Quadro 14'!$B$16,'Quadro 14'!$B$18,'Quadro 14'!$B$20,'Quadro 14'!$B$22,'Quadro 14'!$B$24,'Quadro 14'!$B$26,'Quadro 14'!$B$28,'Quadro 14'!$B$30)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14'!$F$6:$F$31</c15:sqref>
                  </c15:fullRef>
                </c:ext>
              </c:extLst>
              <c:f>('Quadro 14'!$F$6,'Quadro 14'!$F$8,'Quadro 14'!$F$10,'Quadro 14'!$F$12,'Quadro 14'!$F$14,'Quadro 14'!$F$16,'Quadro 14'!$F$18,'Quadro 14'!$F$20,'Quadro 14'!$F$22,'Quadro 14'!$F$24,'Quadro 14'!$F$26,'Quadro 14'!$F$28,'Quadro 14'!$F$30)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General">
                  <c:v>0</c:v>
                </c:pt>
                <c:pt idx="7" formatCode="General">
                  <c:v>0</c:v>
                </c:pt>
                <c:pt idx="8" formatCode="General">
                  <c:v>3</c:v>
                </c:pt>
                <c:pt idx="9" formatCode="General">
                  <c:v>0</c:v>
                </c:pt>
                <c:pt idx="10" formatCode="General">
                  <c:v>2</c:v>
                </c:pt>
                <c:pt idx="11" formatCode="General">
                  <c:v>3</c:v>
                </c:pt>
                <c:pt idx="12" formatCode="General">
                  <c:v>0</c:v>
                </c:pt>
              </c:numCache>
            </c:numRef>
          </c:val>
          <c:smooth val="0"/>
          <c:extLst>
            <c:ext xmlns:c16="http://schemas.microsoft.com/office/drawing/2014/chart" uri="{C3380CC4-5D6E-409C-BE32-E72D297353CC}">
              <c16:uniqueId val="{00000002-60A6-4983-8E12-DAC167FC7CCC}"/>
            </c:ext>
          </c:extLst>
        </c:ser>
        <c:dLbls>
          <c:showLegendKey val="0"/>
          <c:showVal val="0"/>
          <c:showCatName val="0"/>
          <c:showSerName val="0"/>
          <c:showPercent val="0"/>
          <c:showBubbleSize val="0"/>
        </c:dLbls>
        <c:smooth val="0"/>
        <c:axId val="449928264"/>
        <c:axId val="449929048"/>
      </c:lineChart>
      <c:catAx>
        <c:axId val="44992826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49929048"/>
        <c:crosses val="autoZero"/>
        <c:auto val="1"/>
        <c:lblAlgn val="ctr"/>
        <c:lblOffset val="100"/>
        <c:noMultiLvlLbl val="0"/>
      </c:catAx>
      <c:valAx>
        <c:axId val="449929048"/>
        <c:scaling>
          <c:orientation val="minMax"/>
        </c:scaling>
        <c:delete val="0"/>
        <c:axPos val="l"/>
        <c:majorGridlines>
          <c:spPr>
            <a:ln w="9525" cap="flat" cmpd="sng" algn="ctr">
              <a:solidFill>
                <a:schemeClr val="accent1">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49928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'Quadro 15'!$B$7</c:f>
              <c:strCache>
                <c:ptCount val="1"/>
                <c:pt idx="0">
                  <c:v>Mulheres</c:v>
                </c:pt>
              </c:strCache>
            </c:strRef>
          </c:tx>
          <c:spPr>
            <a:solidFill>
              <a:schemeClr val="accent1">
                <a:lumMod val="75000"/>
              </a:schemeClr>
            </a:solidFill>
            <a:ln>
              <a:noFill/>
            </a:ln>
            <a:effectLst/>
          </c:spPr>
          <c:invertIfNegative val="0"/>
          <c:cat>
            <c:multiLvlStrRef>
              <c:extLst>
                <c:ext xmlns:c15="http://schemas.microsoft.com/office/drawing/2012/chart" uri="{02D57815-91ED-43cb-92C2-25804820EDAC}">
                  <c15:fullRef>
                    <c15:sqref>'Quadro 15'!$C$4:$H$5</c15:sqref>
                  </c15:fullRef>
                </c:ext>
              </c:extLst>
              <c:f>('Quadro 15'!$D$4:$D$5,'Quadro 15'!$F$4:$F$5,'Quadro 15'!$H$4:$H$5)</c:f>
              <c:multiLvlStrCache>
                <c:ptCount val="3"/>
                <c:lvl>
                  <c:pt idx="0">
                    <c:v>%</c:v>
                  </c:pt>
                  <c:pt idx="1">
                    <c:v>%</c:v>
                  </c:pt>
                  <c:pt idx="2">
                    <c:v>%</c:v>
                  </c:pt>
                </c:lvl>
                <c:lvl/>
              </c:multiLvlStrCache>
            </c:multiLvlStrRef>
          </c:cat>
          <c:val>
            <c:numRef>
              <c:extLst>
                <c:ext xmlns:c15="http://schemas.microsoft.com/office/drawing/2012/chart" uri="{02D57815-91ED-43cb-92C2-25804820EDAC}">
                  <c15:fullRef>
                    <c15:sqref>'Quadro 15'!$C$7:$H$7</c15:sqref>
                  </c15:fullRef>
                </c:ext>
              </c:extLst>
              <c:f>('Quadro 15'!$D$7,'Quadro 15'!$F$7,'Quadro 15'!$H$7)</c:f>
              <c:numCache>
                <c:formatCode>0.0</c:formatCode>
                <c:ptCount val="3"/>
                <c:pt idx="0">
                  <c:v>25.862068965517242</c:v>
                </c:pt>
                <c:pt idx="1">
                  <c:v>18.75</c:v>
                </c:pt>
                <c:pt idx="2">
                  <c:v>24.855491329479769</c:v>
                </c:pt>
              </c:numCache>
            </c:numRef>
          </c:val>
          <c:extLst>
            <c:ext xmlns:c16="http://schemas.microsoft.com/office/drawing/2014/chart" uri="{C3380CC4-5D6E-409C-BE32-E72D297353CC}">
              <c16:uniqueId val="{00000000-248E-4EB6-AA48-7E7355E783E8}"/>
            </c:ext>
          </c:extLst>
        </c:ser>
        <c:ser>
          <c:idx val="2"/>
          <c:order val="1"/>
          <c:tx>
            <c:strRef>
              <c:f>'Quadro 15'!$B$8</c:f>
              <c:strCache>
                <c:ptCount val="1"/>
                <c:pt idx="0">
                  <c:v>Homens</c:v>
                </c:pt>
              </c:strCache>
            </c:strRef>
          </c:tx>
          <c:spPr>
            <a:solidFill>
              <a:schemeClr val="accent2"/>
            </a:solidFill>
            <a:ln>
              <a:noFill/>
            </a:ln>
            <a:effectLst/>
          </c:spPr>
          <c:invertIfNegative val="0"/>
          <c:cat>
            <c:multiLvlStrRef>
              <c:extLst>
                <c:ext xmlns:c15="http://schemas.microsoft.com/office/drawing/2012/chart" uri="{02D57815-91ED-43cb-92C2-25804820EDAC}">
                  <c15:fullRef>
                    <c15:sqref>'Quadro 15'!$C$4:$H$5</c15:sqref>
                  </c15:fullRef>
                </c:ext>
              </c:extLst>
              <c:f>('Quadro 15'!$D$4:$D$5,'Quadro 15'!$F$4:$F$5,'Quadro 15'!$H$4:$H$5)</c:f>
              <c:multiLvlStrCache>
                <c:ptCount val="3"/>
                <c:lvl>
                  <c:pt idx="0">
                    <c:v>%</c:v>
                  </c:pt>
                  <c:pt idx="1">
                    <c:v>%</c:v>
                  </c:pt>
                  <c:pt idx="2">
                    <c:v>%</c:v>
                  </c:pt>
                </c:lvl>
                <c:lvl/>
              </c:multiLvlStrCache>
            </c:multiLvlStrRef>
          </c:cat>
          <c:val>
            <c:numRef>
              <c:extLst>
                <c:ext xmlns:c15="http://schemas.microsoft.com/office/drawing/2012/chart" uri="{02D57815-91ED-43cb-92C2-25804820EDAC}">
                  <c15:fullRef>
                    <c15:sqref>'Quadro 15'!$C$8:$H$8</c15:sqref>
                  </c15:fullRef>
                </c:ext>
              </c:extLst>
              <c:f>('Quadro 15'!$D$8,'Quadro 15'!$F$8,'Quadro 15'!$H$8)</c:f>
              <c:numCache>
                <c:formatCode>0.0</c:formatCode>
                <c:ptCount val="3"/>
                <c:pt idx="0">
                  <c:v>72.796934865900383</c:v>
                </c:pt>
                <c:pt idx="1">
                  <c:v>75</c:v>
                </c:pt>
                <c:pt idx="2">
                  <c:v>75.144508670520224</c:v>
                </c:pt>
              </c:numCache>
            </c:numRef>
          </c:val>
          <c:extLst>
            <c:ext xmlns:c16="http://schemas.microsoft.com/office/drawing/2014/chart" uri="{C3380CC4-5D6E-409C-BE32-E72D297353CC}">
              <c16:uniqueId val="{00000001-248E-4EB6-AA48-7E7355E783E8}"/>
            </c:ext>
          </c:extLst>
        </c:ser>
        <c:ser>
          <c:idx val="3"/>
          <c:order val="2"/>
          <c:tx>
            <c:strRef>
              <c:f>'Quadro 15'!$B$9</c:f>
              <c:strCache>
                <c:ptCount val="1"/>
                <c:pt idx="0">
                  <c:v>Mistas</c:v>
                </c:pt>
              </c:strCache>
            </c:strRef>
          </c:tx>
          <c:spPr>
            <a:solidFill>
              <a:schemeClr val="accent3"/>
            </a:solidFill>
            <a:ln>
              <a:noFill/>
            </a:ln>
            <a:effectLst/>
          </c:spPr>
          <c:invertIfNegative val="0"/>
          <c:cat>
            <c:multiLvlStrRef>
              <c:extLst>
                <c:ext xmlns:c15="http://schemas.microsoft.com/office/drawing/2012/chart" uri="{02D57815-91ED-43cb-92C2-25804820EDAC}">
                  <c15:fullRef>
                    <c15:sqref>'Quadro 15'!$C$4:$H$5</c15:sqref>
                  </c15:fullRef>
                </c:ext>
              </c:extLst>
              <c:f>('Quadro 15'!$D$4:$D$5,'Quadro 15'!$F$4:$F$5,'Quadro 15'!$H$4:$H$5)</c:f>
              <c:multiLvlStrCache>
                <c:ptCount val="3"/>
                <c:lvl>
                  <c:pt idx="0">
                    <c:v>%</c:v>
                  </c:pt>
                  <c:pt idx="1">
                    <c:v>%</c:v>
                  </c:pt>
                  <c:pt idx="2">
                    <c:v>%</c:v>
                  </c:pt>
                </c:lvl>
                <c:lvl/>
              </c:multiLvlStrCache>
            </c:multiLvlStrRef>
          </c:cat>
          <c:val>
            <c:numRef>
              <c:extLst>
                <c:ext xmlns:c15="http://schemas.microsoft.com/office/drawing/2012/chart" uri="{02D57815-91ED-43cb-92C2-25804820EDAC}">
                  <c15:fullRef>
                    <c15:sqref>'Quadro 15'!$C$9:$H$9</c15:sqref>
                  </c15:fullRef>
                </c:ext>
              </c:extLst>
              <c:f>('Quadro 15'!$D$9,'Quadro 15'!$F$9,'Quadro 15'!$H$9)</c:f>
              <c:numCache>
                <c:formatCode>0.0</c:formatCode>
                <c:ptCount val="3"/>
                <c:pt idx="0">
                  <c:v>1.3409961685823755</c:v>
                </c:pt>
                <c:pt idx="1">
                  <c:v>6.25</c:v>
                </c:pt>
                <c:pt idx="2">
                  <c:v>0</c:v>
                </c:pt>
              </c:numCache>
            </c:numRef>
          </c:val>
          <c:extLst>
            <c:ext xmlns:c16="http://schemas.microsoft.com/office/drawing/2014/chart" uri="{C3380CC4-5D6E-409C-BE32-E72D297353CC}">
              <c16:uniqueId val="{00000002-248E-4EB6-AA48-7E7355E783E8}"/>
            </c:ext>
          </c:extLst>
        </c:ser>
        <c:dLbls>
          <c:showLegendKey val="0"/>
          <c:showVal val="0"/>
          <c:showCatName val="0"/>
          <c:showSerName val="0"/>
          <c:showPercent val="0"/>
          <c:showBubbleSize val="0"/>
        </c:dLbls>
        <c:gapWidth val="150"/>
        <c:overlap val="100"/>
        <c:axId val="282463624"/>
        <c:axId val="282460880"/>
      </c:barChart>
      <c:catAx>
        <c:axId val="28246362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282460880"/>
        <c:crosses val="autoZero"/>
        <c:auto val="1"/>
        <c:lblAlgn val="ctr"/>
        <c:lblOffset val="100"/>
        <c:noMultiLvlLbl val="0"/>
      </c:catAx>
      <c:valAx>
        <c:axId val="282460880"/>
        <c:scaling>
          <c:orientation val="minMax"/>
          <c:max val="100"/>
        </c:scaling>
        <c:delete val="0"/>
        <c:axPos val="l"/>
        <c:majorGridlines>
          <c:spPr>
            <a:ln w="9525" cap="flat" cmpd="sng" algn="ctr">
              <a:solidFill>
                <a:schemeClr val="accent1">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282463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'Quadro 16'!$D$4</c:f>
              <c:strCache>
                <c:ptCount val="1"/>
                <c:pt idx="0">
                  <c:v>Sociocultural</c:v>
                </c:pt>
              </c:strCache>
            </c:strRef>
          </c:tx>
          <c:spPr>
            <a:ln w="28575" cap="rnd">
              <a:solidFill>
                <a:schemeClr val="accent1">
                  <a:lumMod val="75000"/>
                </a:schemeClr>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16'!$D$6:$D$31</c15:sqref>
                  </c15:fullRef>
                </c:ext>
              </c:extLst>
              <c:f>('Quadro 16'!$D$6,'Quadro 16'!$D$8,'Quadro 16'!$D$10,'Quadro 16'!$D$12,'Quadro 16'!$D$14,'Quadro 16'!$D$16,'Quadro 16'!$D$18,'Quadro 16'!$D$20,'Quadro 16'!$D$22,'Quadro 16'!$D$24,'Quadro 16'!$D$26,'Quadro 16'!$D$28,'Quadro 16'!$D$30)</c:f>
              <c:numCache>
                <c:formatCode>0.0</c:formatCode>
                <c:ptCount val="13"/>
                <c:pt idx="0" formatCode="General">
                  <c:v>0</c:v>
                </c:pt>
                <c:pt idx="1" formatCode="General">
                  <c:v>0</c:v>
                </c:pt>
                <c:pt idx="2" formatCode="General">
                  <c:v>1</c:v>
                </c:pt>
                <c:pt idx="3" formatCode="General">
                  <c:v>1</c:v>
                </c:pt>
                <c:pt idx="4" formatCode="General">
                  <c:v>2</c:v>
                </c:pt>
                <c:pt idx="5" formatCode="General">
                  <c:v>2</c:v>
                </c:pt>
                <c:pt idx="6" formatCode="0">
                  <c:v>2</c:v>
                </c:pt>
                <c:pt idx="7" formatCode="0">
                  <c:v>58</c:v>
                </c:pt>
                <c:pt idx="8" formatCode="0">
                  <c:v>67</c:v>
                </c:pt>
                <c:pt idx="9" formatCode="0">
                  <c:v>49</c:v>
                </c:pt>
                <c:pt idx="10" formatCode="0">
                  <c:v>59</c:v>
                </c:pt>
                <c:pt idx="11" formatCode="0">
                  <c:v>101</c:v>
                </c:pt>
                <c:pt idx="12" formatCode="0">
                  <c:v>13</c:v>
                </c:pt>
              </c:numCache>
            </c:numRef>
          </c:val>
          <c:smooth val="0"/>
          <c:extLst>
            <c:ext xmlns:c16="http://schemas.microsoft.com/office/drawing/2014/chart" uri="{C3380CC4-5D6E-409C-BE32-E72D297353CC}">
              <c16:uniqueId val="{00000000-76CD-4227-BF10-EFCBD855C7C0}"/>
            </c:ext>
          </c:extLst>
        </c:ser>
        <c:ser>
          <c:idx val="1"/>
          <c:order val="1"/>
          <c:tx>
            <c:strRef>
              <c:f>'Quadro 16'!$E$4</c:f>
              <c:strCache>
                <c:ptCount val="1"/>
                <c:pt idx="0">
                  <c:v>Cultural</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16'!$E$6:$E$31</c15:sqref>
                  </c15:fullRef>
                </c:ext>
              </c:extLst>
              <c:f>('Quadro 16'!$E$6,'Quadro 16'!$E$8,'Quadro 16'!$E$10,'Quadro 16'!$E$12,'Quadro 16'!$E$14,'Quadro 16'!$E$16,'Quadro 16'!$E$18,'Quadro 16'!$E$20,'Quadro 16'!$E$22,'Quadro 16'!$E$24,'Quadro 16'!$E$26,'Quadro 16'!$E$28,'Quadro 16'!$E$30)</c:f>
              <c:numCache>
                <c:formatCode>0.0</c:formatCode>
                <c:ptCount val="13"/>
                <c:pt idx="0" formatCode="General">
                  <c:v>1</c:v>
                </c:pt>
                <c:pt idx="1" formatCode="General">
                  <c:v>0</c:v>
                </c:pt>
                <c:pt idx="2" formatCode="General">
                  <c:v>0</c:v>
                </c:pt>
                <c:pt idx="3" formatCode="General">
                  <c:v>0</c:v>
                </c:pt>
                <c:pt idx="4" formatCode="General">
                  <c:v>0</c:v>
                </c:pt>
                <c:pt idx="5" formatCode="General">
                  <c:v>1</c:v>
                </c:pt>
                <c:pt idx="6" formatCode="0">
                  <c:v>5</c:v>
                </c:pt>
                <c:pt idx="7" formatCode="0">
                  <c:v>93</c:v>
                </c:pt>
                <c:pt idx="8" formatCode="0">
                  <c:v>148</c:v>
                </c:pt>
                <c:pt idx="9" formatCode="0">
                  <c:v>109</c:v>
                </c:pt>
                <c:pt idx="10" formatCode="0">
                  <c:v>153</c:v>
                </c:pt>
                <c:pt idx="11" formatCode="0">
                  <c:v>185</c:v>
                </c:pt>
                <c:pt idx="12" formatCode="0">
                  <c:v>35</c:v>
                </c:pt>
              </c:numCache>
            </c:numRef>
          </c:val>
          <c:smooth val="0"/>
          <c:extLst>
            <c:ext xmlns:c16="http://schemas.microsoft.com/office/drawing/2014/chart" uri="{C3380CC4-5D6E-409C-BE32-E72D297353CC}">
              <c16:uniqueId val="{00000001-76CD-4227-BF10-EFCBD855C7C0}"/>
            </c:ext>
          </c:extLst>
        </c:ser>
        <c:ser>
          <c:idx val="2"/>
          <c:order val="2"/>
          <c:tx>
            <c:strRef>
              <c:f>'Quadro 16'!$F$4</c:f>
              <c:strCache>
                <c:ptCount val="1"/>
                <c:pt idx="0">
                  <c:v>Desportiva</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16'!$F$6:$F$31</c15:sqref>
                  </c15:fullRef>
                </c:ext>
              </c:extLst>
              <c:f>('Quadro 16'!$F$6,'Quadro 16'!$F$8,'Quadro 16'!$F$10,'Quadro 16'!$F$12,'Quadro 16'!$F$14,'Quadro 16'!$F$16,'Quadro 16'!$F$18,'Quadro 16'!$F$20,'Quadro 16'!$F$22,'Quadro 16'!$F$24,'Quadro 16'!$F$26,'Quadro 16'!$F$28,'Quadro 16'!$F$30)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0">
                  <c:v>10</c:v>
                </c:pt>
                <c:pt idx="7" formatCode="0">
                  <c:v>91</c:v>
                </c:pt>
                <c:pt idx="8" formatCode="0">
                  <c:v>66</c:v>
                </c:pt>
                <c:pt idx="9" formatCode="0">
                  <c:v>32</c:v>
                </c:pt>
                <c:pt idx="10" formatCode="0">
                  <c:v>34</c:v>
                </c:pt>
                <c:pt idx="11" formatCode="0">
                  <c:v>38</c:v>
                </c:pt>
                <c:pt idx="12" formatCode="0">
                  <c:v>6</c:v>
                </c:pt>
              </c:numCache>
            </c:numRef>
          </c:val>
          <c:smooth val="0"/>
          <c:extLst>
            <c:ext xmlns:c16="http://schemas.microsoft.com/office/drawing/2014/chart" uri="{C3380CC4-5D6E-409C-BE32-E72D297353CC}">
              <c16:uniqueId val="{00000002-76CD-4227-BF10-EFCBD855C7C0}"/>
            </c:ext>
          </c:extLst>
        </c:ser>
        <c:ser>
          <c:idx val="3"/>
          <c:order val="3"/>
          <c:tx>
            <c:strRef>
              <c:f>'Quadro 16'!$G$4</c:f>
              <c:strCache>
                <c:ptCount val="1"/>
                <c:pt idx="0">
                  <c:v>Educativa</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16'!$G$6:$G$31</c15:sqref>
                  </c15:fullRef>
                </c:ext>
              </c:extLst>
              <c:f>('Quadro 16'!$G$6,'Quadro 16'!$G$8,'Quadro 16'!$G$10,'Quadro 16'!$G$12,'Quadro 16'!$G$14,'Quadro 16'!$G$16,'Quadro 16'!$G$18,'Quadro 16'!$G$20,'Quadro 16'!$G$22,'Quadro 16'!$G$24,'Quadro 16'!$G$26,'Quadro 16'!$G$28,'Quadro 16'!$G$30)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0">
                  <c:v>1</c:v>
                </c:pt>
                <c:pt idx="7" formatCode="0">
                  <c:v>4</c:v>
                </c:pt>
                <c:pt idx="8" formatCode="0">
                  <c:v>9</c:v>
                </c:pt>
                <c:pt idx="9" formatCode="0">
                  <c:v>9</c:v>
                </c:pt>
                <c:pt idx="10" formatCode="0">
                  <c:v>13</c:v>
                </c:pt>
                <c:pt idx="11" formatCode="0">
                  <c:v>27</c:v>
                </c:pt>
                <c:pt idx="12" formatCode="0">
                  <c:v>2</c:v>
                </c:pt>
              </c:numCache>
            </c:numRef>
          </c:val>
          <c:smooth val="0"/>
          <c:extLst>
            <c:ext xmlns:c16="http://schemas.microsoft.com/office/drawing/2014/chart" uri="{C3380CC4-5D6E-409C-BE32-E72D297353CC}">
              <c16:uniqueId val="{00000003-76CD-4227-BF10-EFCBD855C7C0}"/>
            </c:ext>
          </c:extLst>
        </c:ser>
        <c:ser>
          <c:idx val="4"/>
          <c:order val="4"/>
          <c:tx>
            <c:strRef>
              <c:f>'Quadro 16'!$H$4</c:f>
              <c:strCache>
                <c:ptCount val="1"/>
                <c:pt idx="0">
                  <c:v>Religiosa</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16'!$H$6:$H$31</c15:sqref>
                  </c15:fullRef>
                </c:ext>
              </c:extLst>
              <c:f>('Quadro 16'!$H$6,'Quadro 16'!$H$8,'Quadro 16'!$H$10,'Quadro 16'!$H$12,'Quadro 16'!$H$14,'Quadro 16'!$H$16,'Quadro 16'!$H$18,'Quadro 16'!$H$20,'Quadro 16'!$H$22,'Quadro 16'!$H$24,'Quadro 16'!$H$26,'Quadro 16'!$H$28,'Quadro 16'!$H$30)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0">
                  <c:v>0</c:v>
                </c:pt>
                <c:pt idx="7" formatCode="0">
                  <c:v>4</c:v>
                </c:pt>
                <c:pt idx="8" formatCode="0">
                  <c:v>6</c:v>
                </c:pt>
                <c:pt idx="9" formatCode="0">
                  <c:v>7</c:v>
                </c:pt>
                <c:pt idx="10" formatCode="0">
                  <c:v>4</c:v>
                </c:pt>
                <c:pt idx="11" formatCode="0">
                  <c:v>8</c:v>
                </c:pt>
                <c:pt idx="12" formatCode="0">
                  <c:v>4</c:v>
                </c:pt>
              </c:numCache>
            </c:numRef>
          </c:val>
          <c:smooth val="0"/>
          <c:extLst>
            <c:ext xmlns:c16="http://schemas.microsoft.com/office/drawing/2014/chart" uri="{C3380CC4-5D6E-409C-BE32-E72D297353CC}">
              <c16:uniqueId val="{00000004-76CD-4227-BF10-EFCBD855C7C0}"/>
            </c:ext>
          </c:extLst>
        </c:ser>
        <c:ser>
          <c:idx val="5"/>
          <c:order val="5"/>
          <c:tx>
            <c:strRef>
              <c:f>'Quadro 16'!$I$4</c:f>
              <c:strCache>
                <c:ptCount val="1"/>
                <c:pt idx="0">
                  <c:v>Estação de rádio</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16'!$I$6:$I$31</c15:sqref>
                  </c15:fullRef>
                </c:ext>
              </c:extLst>
              <c:f>('Quadro 16'!$I$6,'Quadro 16'!$I$8,'Quadro 16'!$I$10,'Quadro 16'!$I$12,'Quadro 16'!$I$14,'Quadro 16'!$I$16,'Quadro 16'!$I$18,'Quadro 16'!$I$20,'Quadro 16'!$I$22,'Quadro 16'!$I$24,'Quadro 16'!$I$26,'Quadro 16'!$I$28,'Quadro 16'!$I$30)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0">
                  <c:v>0</c:v>
                </c:pt>
                <c:pt idx="7" formatCode="0">
                  <c:v>0</c:v>
                </c:pt>
                <c:pt idx="8" formatCode="0">
                  <c:v>4</c:v>
                </c:pt>
                <c:pt idx="9" formatCode="0">
                  <c:v>1</c:v>
                </c:pt>
                <c:pt idx="10" formatCode="0">
                  <c:v>3</c:v>
                </c:pt>
                <c:pt idx="11" formatCode="0">
                  <c:v>3</c:v>
                </c:pt>
                <c:pt idx="12" formatCode="0">
                  <c:v>0</c:v>
                </c:pt>
              </c:numCache>
            </c:numRef>
          </c:val>
          <c:smooth val="0"/>
          <c:extLst>
            <c:ext xmlns:c16="http://schemas.microsoft.com/office/drawing/2014/chart" uri="{C3380CC4-5D6E-409C-BE32-E72D297353CC}">
              <c16:uniqueId val="{00000005-76CD-4227-BF10-EFCBD855C7C0}"/>
            </c:ext>
          </c:extLst>
        </c:ser>
        <c:ser>
          <c:idx val="6"/>
          <c:order val="6"/>
          <c:tx>
            <c:strRef>
              <c:f>'Quadro 16'!$J$4</c:f>
              <c:strCache>
                <c:ptCount val="1"/>
                <c:pt idx="0">
                  <c:v>Corporativa</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16'!$J$6:$J$31</c15:sqref>
                  </c15:fullRef>
                </c:ext>
              </c:extLst>
              <c:f>('Quadro 16'!$J$6,'Quadro 16'!$J$8,'Quadro 16'!$J$10,'Quadro 16'!$J$12,'Quadro 16'!$J$14,'Quadro 16'!$J$16,'Quadro 16'!$J$18,'Quadro 16'!$J$20,'Quadro 16'!$J$22,'Quadro 16'!$J$24,'Quadro 16'!$J$26,'Quadro 16'!$J$28,'Quadro 16'!$J$30)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0">
                  <c:v>0</c:v>
                </c:pt>
                <c:pt idx="7" formatCode="0">
                  <c:v>0</c:v>
                </c:pt>
                <c:pt idx="8" formatCode="0">
                  <c:v>0</c:v>
                </c:pt>
                <c:pt idx="9" formatCode="0">
                  <c:v>0</c:v>
                </c:pt>
                <c:pt idx="10" formatCode="0">
                  <c:v>3</c:v>
                </c:pt>
                <c:pt idx="11" formatCode="0">
                  <c:v>3</c:v>
                </c:pt>
                <c:pt idx="12" formatCode="0">
                  <c:v>1</c:v>
                </c:pt>
              </c:numCache>
            </c:numRef>
          </c:val>
          <c:smooth val="0"/>
          <c:extLst>
            <c:ext xmlns:c16="http://schemas.microsoft.com/office/drawing/2014/chart" uri="{C3380CC4-5D6E-409C-BE32-E72D297353CC}">
              <c16:uniqueId val="{00000006-76CD-4227-BF10-EFCBD855C7C0}"/>
            </c:ext>
          </c:extLst>
        </c:ser>
        <c:ser>
          <c:idx val="7"/>
          <c:order val="7"/>
          <c:tx>
            <c:strRef>
              <c:f>'Quadro 16'!$K$4</c:f>
              <c:strCache>
                <c:ptCount val="1"/>
                <c:pt idx="0">
                  <c:v>Restauração</c:v>
                </c:pt>
              </c:strCache>
            </c:strRef>
          </c:tx>
          <c:spPr>
            <a:ln w="28575" cap="rnd">
              <a:solidFill>
                <a:schemeClr val="accent2">
                  <a:lumMod val="60000"/>
                </a:schemeClr>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16'!$K$6:$K$31</c15:sqref>
                  </c15:fullRef>
                </c:ext>
              </c:extLst>
              <c:f>('Quadro 16'!$K$6,'Quadro 16'!$K$8,'Quadro 16'!$K$10,'Quadro 16'!$K$12,'Quadro 16'!$K$14,'Quadro 16'!$K$16,'Quadro 16'!$K$18,'Quadro 16'!$K$20,'Quadro 16'!$K$22,'Quadro 16'!$K$24,'Quadro 16'!$K$26,'Quadro 16'!$K$28,'Quadro 16'!$K$30)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0">
                  <c:v>0</c:v>
                </c:pt>
                <c:pt idx="7" formatCode="0">
                  <c:v>0</c:v>
                </c:pt>
                <c:pt idx="8" formatCode="0">
                  <c:v>0</c:v>
                </c:pt>
                <c:pt idx="9" formatCode="0">
                  <c:v>0</c:v>
                </c:pt>
                <c:pt idx="10" formatCode="0">
                  <c:v>0</c:v>
                </c:pt>
                <c:pt idx="11" formatCode="0">
                  <c:v>4</c:v>
                </c:pt>
                <c:pt idx="12" formatCode="0">
                  <c:v>1</c:v>
                </c:pt>
              </c:numCache>
            </c:numRef>
          </c:val>
          <c:smooth val="0"/>
          <c:extLst>
            <c:ext xmlns:c16="http://schemas.microsoft.com/office/drawing/2014/chart" uri="{C3380CC4-5D6E-409C-BE32-E72D297353CC}">
              <c16:uniqueId val="{00000007-76CD-4227-BF10-EFCBD855C7C0}"/>
            </c:ext>
          </c:extLst>
        </c:ser>
        <c:ser>
          <c:idx val="8"/>
          <c:order val="8"/>
          <c:tx>
            <c:strRef>
              <c:f>'Quadro 16'!$L$4</c:f>
              <c:strCache>
                <c:ptCount val="1"/>
                <c:pt idx="0">
                  <c:v>Informativa</c:v>
                </c:pt>
              </c:strCache>
            </c:strRef>
          </c:tx>
          <c:spPr>
            <a:ln w="28575" cap="rnd">
              <a:solidFill>
                <a:schemeClr val="accent3">
                  <a:lumMod val="60000"/>
                </a:schemeClr>
              </a:solidFill>
              <a:round/>
            </a:ln>
            <a:effectLst/>
          </c:spPr>
          <c:marker>
            <c:symbol val="none"/>
          </c:marker>
          <c:cat>
            <c:strRef>
              <c:extLst>
                <c:ext xmlns:c15="http://schemas.microsoft.com/office/drawing/2012/chart" uri="{02D57815-91ED-43cb-92C2-25804820EDAC}">
                  <c15:fullRef>
                    <c15:sqref>'Quadro 16'!$B$6:$B$30</c15:sqref>
                  </c15:fullRef>
                </c:ext>
              </c:extLst>
              <c:f>('Quadro 16'!$B$6,'Quadro 16'!$B$8,'Quadro 16'!$B$10,'Quadro 16'!$B$12,'Quadro 16'!$B$14,'Quadro 16'!$B$16,'Quadro 16'!$B$18,'Quadro 16'!$B$20,'Quadro 16'!$B$22,'Quadro 16'!$B$24,'Quadro 16'!$B$26,'Quadro 16'!$B$28,'Quadro 16'!$B$30)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16'!$L$6:$L$31</c15:sqref>
                  </c15:fullRef>
                </c:ext>
              </c:extLst>
              <c:f>('Quadro 16'!$L$6,'Quadro 16'!$L$8,'Quadro 16'!$L$10,'Quadro 16'!$L$12,'Quadro 16'!$L$14,'Quadro 16'!$L$16,'Quadro 16'!$L$18,'Quadro 16'!$L$20,'Quadro 16'!$L$22,'Quadro 16'!$L$24,'Quadro 16'!$L$26,'Quadro 16'!$L$28,'Quadro 16'!$L$30)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0">
                  <c:v>0</c:v>
                </c:pt>
                <c:pt idx="7" formatCode="0">
                  <c:v>0</c:v>
                </c:pt>
                <c:pt idx="8" formatCode="0">
                  <c:v>0</c:v>
                </c:pt>
                <c:pt idx="9" formatCode="0">
                  <c:v>1</c:v>
                </c:pt>
                <c:pt idx="10" formatCode="0">
                  <c:v>1</c:v>
                </c:pt>
                <c:pt idx="11" formatCode="0">
                  <c:v>2</c:v>
                </c:pt>
                <c:pt idx="12" formatCode="0">
                  <c:v>0</c:v>
                </c:pt>
              </c:numCache>
            </c:numRef>
          </c:val>
          <c:smooth val="0"/>
          <c:extLst>
            <c:ext xmlns:c16="http://schemas.microsoft.com/office/drawing/2014/chart" uri="{C3380CC4-5D6E-409C-BE32-E72D297353CC}">
              <c16:uniqueId val="{00000008-76CD-4227-BF10-EFCBD855C7C0}"/>
            </c:ext>
          </c:extLst>
        </c:ser>
        <c:dLbls>
          <c:showLegendKey val="0"/>
          <c:showVal val="0"/>
          <c:showCatName val="0"/>
          <c:showSerName val="0"/>
          <c:showPercent val="0"/>
          <c:showBubbleSize val="0"/>
        </c:dLbls>
        <c:smooth val="0"/>
        <c:axId val="558094776"/>
        <c:axId val="558084584"/>
      </c:lineChart>
      <c:catAx>
        <c:axId val="558094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558084584"/>
        <c:crosses val="autoZero"/>
        <c:auto val="1"/>
        <c:lblAlgn val="ctr"/>
        <c:lblOffset val="100"/>
        <c:noMultiLvlLbl val="0"/>
      </c:catAx>
      <c:valAx>
        <c:axId val="558084584"/>
        <c:scaling>
          <c:orientation val="minMax"/>
        </c:scaling>
        <c:delete val="0"/>
        <c:axPos val="l"/>
        <c:majorGridlines>
          <c:spPr>
            <a:ln w="9525" cap="flat" cmpd="sng" algn="ctr">
              <a:solidFill>
                <a:schemeClr val="accent1">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558094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'Quadro 17'!$B$7</c:f>
              <c:strCache>
                <c:ptCount val="1"/>
                <c:pt idx="0">
                  <c:v>Cultural</c:v>
                </c:pt>
              </c:strCache>
            </c:strRef>
          </c:tx>
          <c:spPr>
            <a:solidFill>
              <a:schemeClr val="accent2"/>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17'!$C$7:$H$7</c15:sqref>
                  </c15:fullRef>
                </c:ext>
              </c:extLst>
              <c:f>('Quadro 17'!$C$7,'Quadro 17'!$E$7,'Quadro 17'!$G$7)</c:f>
              <c:numCache>
                <c:formatCode>0.0</c:formatCode>
                <c:ptCount val="3"/>
                <c:pt idx="0" formatCode="General">
                  <c:v>354</c:v>
                </c:pt>
                <c:pt idx="1" formatCode="General">
                  <c:v>31</c:v>
                </c:pt>
                <c:pt idx="2" formatCode="General">
                  <c:v>358</c:v>
                </c:pt>
              </c:numCache>
            </c:numRef>
          </c:val>
          <c:extLst>
            <c:ext xmlns:c16="http://schemas.microsoft.com/office/drawing/2014/chart" uri="{C3380CC4-5D6E-409C-BE32-E72D297353CC}">
              <c16:uniqueId val="{00000000-41D8-44D2-9822-DCA17DB764F8}"/>
            </c:ext>
          </c:extLst>
        </c:ser>
        <c:ser>
          <c:idx val="2"/>
          <c:order val="2"/>
          <c:tx>
            <c:strRef>
              <c:f>'Quadro 17'!$B$8</c:f>
              <c:strCache>
                <c:ptCount val="1"/>
                <c:pt idx="0">
                  <c:v>Sociocultural</c:v>
                </c:pt>
              </c:strCache>
            </c:strRef>
          </c:tx>
          <c:spPr>
            <a:solidFill>
              <a:schemeClr val="accent3"/>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17'!$C$8:$H$8</c15:sqref>
                  </c15:fullRef>
                </c:ext>
              </c:extLst>
              <c:f>('Quadro 17'!$C$8,'Quadro 17'!$E$8,'Quadro 17'!$G$8)</c:f>
              <c:numCache>
                <c:formatCode>0.0</c:formatCode>
                <c:ptCount val="3"/>
                <c:pt idx="0" formatCode="General">
                  <c:v>125</c:v>
                </c:pt>
                <c:pt idx="1" formatCode="General">
                  <c:v>19</c:v>
                </c:pt>
                <c:pt idx="2" formatCode="General">
                  <c:v>216</c:v>
                </c:pt>
              </c:numCache>
            </c:numRef>
          </c:val>
          <c:extLst>
            <c:ext xmlns:c16="http://schemas.microsoft.com/office/drawing/2014/chart" uri="{C3380CC4-5D6E-409C-BE32-E72D297353CC}">
              <c16:uniqueId val="{00000001-41D8-44D2-9822-DCA17DB764F8}"/>
            </c:ext>
          </c:extLst>
        </c:ser>
        <c:ser>
          <c:idx val="3"/>
          <c:order val="3"/>
          <c:tx>
            <c:strRef>
              <c:f>'Quadro 17'!$B$9</c:f>
              <c:strCache>
                <c:ptCount val="1"/>
                <c:pt idx="0">
                  <c:v>Desportiva</c:v>
                </c:pt>
              </c:strCache>
            </c:strRef>
          </c:tx>
          <c:spPr>
            <a:solidFill>
              <a:schemeClr val="accent4"/>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17'!$C$9:$H$9</c15:sqref>
                  </c15:fullRef>
                </c:ext>
              </c:extLst>
              <c:f>('Quadro 17'!$C$9,'Quadro 17'!$E$9,'Quadro 17'!$G$9)</c:f>
              <c:numCache>
                <c:formatCode>0.0</c:formatCode>
                <c:ptCount val="3"/>
                <c:pt idx="0" formatCode="General">
                  <c:v>171</c:v>
                </c:pt>
                <c:pt idx="1" formatCode="General">
                  <c:v>14</c:v>
                </c:pt>
                <c:pt idx="2" formatCode="General">
                  <c:v>99</c:v>
                </c:pt>
              </c:numCache>
            </c:numRef>
          </c:val>
          <c:extLst>
            <c:ext xmlns:c16="http://schemas.microsoft.com/office/drawing/2014/chart" uri="{C3380CC4-5D6E-409C-BE32-E72D297353CC}">
              <c16:uniqueId val="{00000002-41D8-44D2-9822-DCA17DB764F8}"/>
            </c:ext>
          </c:extLst>
        </c:ser>
        <c:ser>
          <c:idx val="4"/>
          <c:order val="4"/>
          <c:tx>
            <c:strRef>
              <c:f>'Quadro 17'!$B$10</c:f>
              <c:strCache>
                <c:ptCount val="1"/>
                <c:pt idx="0">
                  <c:v>Educativa</c:v>
                </c:pt>
              </c:strCache>
            </c:strRef>
          </c:tx>
          <c:spPr>
            <a:solidFill>
              <a:schemeClr val="accent5"/>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17'!$C$10:$H$10</c15:sqref>
                  </c15:fullRef>
                </c:ext>
              </c:extLst>
              <c:f>('Quadro 17'!$C$10,'Quadro 17'!$E$10,'Quadro 17'!$G$10)</c:f>
              <c:numCache>
                <c:formatCode>0.0</c:formatCode>
                <c:ptCount val="3"/>
                <c:pt idx="0" formatCode="General">
                  <c:v>34</c:v>
                </c:pt>
                <c:pt idx="1" formatCode="General">
                  <c:v>0</c:v>
                </c:pt>
                <c:pt idx="2" formatCode="General">
                  <c:v>32</c:v>
                </c:pt>
              </c:numCache>
            </c:numRef>
          </c:val>
          <c:extLst>
            <c:ext xmlns:c16="http://schemas.microsoft.com/office/drawing/2014/chart" uri="{C3380CC4-5D6E-409C-BE32-E72D297353CC}">
              <c16:uniqueId val="{00000003-41D8-44D2-9822-DCA17DB764F8}"/>
            </c:ext>
          </c:extLst>
        </c:ser>
        <c:ser>
          <c:idx val="5"/>
          <c:order val="5"/>
          <c:tx>
            <c:strRef>
              <c:f>'Quadro 17'!$B$11</c:f>
              <c:strCache>
                <c:ptCount val="1"/>
                <c:pt idx="0">
                  <c:v>Religiosa</c:v>
                </c:pt>
              </c:strCache>
            </c:strRef>
          </c:tx>
          <c:spPr>
            <a:solidFill>
              <a:schemeClr val="accent6"/>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17'!$C$11:$H$11</c15:sqref>
                  </c15:fullRef>
                </c:ext>
              </c:extLst>
              <c:f>('Quadro 17'!$C$11,'Quadro 17'!$E$11,'Quadro 17'!$G$11)</c:f>
              <c:numCache>
                <c:formatCode>0.0</c:formatCode>
                <c:ptCount val="3"/>
                <c:pt idx="0" formatCode="General">
                  <c:v>17</c:v>
                </c:pt>
                <c:pt idx="1" formatCode="General">
                  <c:v>1</c:v>
                </c:pt>
                <c:pt idx="2" formatCode="General">
                  <c:v>16</c:v>
                </c:pt>
              </c:numCache>
            </c:numRef>
          </c:val>
          <c:extLst>
            <c:ext xmlns:c16="http://schemas.microsoft.com/office/drawing/2014/chart" uri="{C3380CC4-5D6E-409C-BE32-E72D297353CC}">
              <c16:uniqueId val="{00000004-41D8-44D2-9822-DCA17DB764F8}"/>
            </c:ext>
          </c:extLst>
        </c:ser>
        <c:ser>
          <c:idx val="6"/>
          <c:order val="6"/>
          <c:tx>
            <c:strRef>
              <c:f>'Quadro 17'!$B$12</c:f>
              <c:strCache>
                <c:ptCount val="1"/>
                <c:pt idx="0">
                  <c:v>Estação de rádio</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17'!$C$12:$H$12</c15:sqref>
                  </c15:fullRef>
                </c:ext>
              </c:extLst>
              <c:f>('Quadro 17'!$C$12,'Quadro 17'!$E$12,'Quadro 17'!$G$12)</c:f>
              <c:numCache>
                <c:formatCode>0.0</c:formatCode>
                <c:ptCount val="3"/>
                <c:pt idx="0" formatCode="General">
                  <c:v>6</c:v>
                </c:pt>
                <c:pt idx="1" formatCode="General">
                  <c:v>0</c:v>
                </c:pt>
                <c:pt idx="2" formatCode="General">
                  <c:v>7</c:v>
                </c:pt>
              </c:numCache>
            </c:numRef>
          </c:val>
          <c:extLst>
            <c:ext xmlns:c16="http://schemas.microsoft.com/office/drawing/2014/chart" uri="{C3380CC4-5D6E-409C-BE32-E72D297353CC}">
              <c16:uniqueId val="{00000005-41D8-44D2-9822-DCA17DB764F8}"/>
            </c:ext>
          </c:extLst>
        </c:ser>
        <c:ser>
          <c:idx val="7"/>
          <c:order val="7"/>
          <c:tx>
            <c:strRef>
              <c:f>'Quadro 17'!$B$13</c:f>
              <c:strCache>
                <c:ptCount val="1"/>
                <c:pt idx="0">
                  <c:v>Corporativa</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17'!$C$13:$H$13</c15:sqref>
                  </c15:fullRef>
                </c:ext>
              </c:extLst>
              <c:f>('Quadro 17'!$C$13,'Quadro 17'!$E$13,'Quadro 17'!$G$13)</c:f>
              <c:numCache>
                <c:formatCode>0.0</c:formatCode>
                <c:ptCount val="3"/>
                <c:pt idx="0" formatCode="General">
                  <c:v>5</c:v>
                </c:pt>
                <c:pt idx="1" formatCode="General">
                  <c:v>0</c:v>
                </c:pt>
                <c:pt idx="2" formatCode="General">
                  <c:v>2</c:v>
                </c:pt>
              </c:numCache>
            </c:numRef>
          </c:val>
          <c:extLst>
            <c:ext xmlns:c16="http://schemas.microsoft.com/office/drawing/2014/chart" uri="{C3380CC4-5D6E-409C-BE32-E72D297353CC}">
              <c16:uniqueId val="{00000006-41D8-44D2-9822-DCA17DB764F8}"/>
            </c:ext>
          </c:extLst>
        </c:ser>
        <c:ser>
          <c:idx val="8"/>
          <c:order val="8"/>
          <c:tx>
            <c:strRef>
              <c:f>'Quadro 17'!$B$14</c:f>
              <c:strCache>
                <c:ptCount val="1"/>
                <c:pt idx="0">
                  <c:v>Restauração</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17'!$C$14:$H$14</c15:sqref>
                  </c15:fullRef>
                </c:ext>
              </c:extLst>
              <c:f>('Quadro 17'!$C$14,'Quadro 17'!$E$14,'Quadro 17'!$G$14)</c:f>
              <c:numCache>
                <c:formatCode>0.0</c:formatCode>
                <c:ptCount val="3"/>
                <c:pt idx="0" formatCode="General">
                  <c:v>6</c:v>
                </c:pt>
                <c:pt idx="1" formatCode="General">
                  <c:v>0</c:v>
                </c:pt>
                <c:pt idx="2" formatCode="General">
                  <c:v>2</c:v>
                </c:pt>
              </c:numCache>
            </c:numRef>
          </c:val>
          <c:extLst>
            <c:ext xmlns:c16="http://schemas.microsoft.com/office/drawing/2014/chart" uri="{C3380CC4-5D6E-409C-BE32-E72D297353CC}">
              <c16:uniqueId val="{00000007-41D8-44D2-9822-DCA17DB764F8}"/>
            </c:ext>
          </c:extLst>
        </c:ser>
        <c:ser>
          <c:idx val="9"/>
          <c:order val="9"/>
          <c:tx>
            <c:strRef>
              <c:f>'Quadro 17'!$B$15</c:f>
              <c:strCache>
                <c:ptCount val="1"/>
                <c:pt idx="0">
                  <c:v>Informativa</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'Quadro 17'!$C$3:$H$5</c15:sqref>
                  </c15:fullRef>
                  <c15:levelRef>
                    <c15:sqref>'Quadro 17'!$C$4:$H$4</c15:sqref>
                  </c15:levelRef>
                </c:ext>
              </c:extLst>
              <c:f>('Quadro 17'!$C$4,'Quadro 17'!$E$4,'Quadro 17'!$G$4)</c:f>
              <c:strCache>
                <c:ptCount val="3"/>
                <c:pt idx="0">
                  <c:v>Ativo</c:v>
                </c:pt>
                <c:pt idx="1">
                  <c:v>Inativo</c:v>
                </c:pt>
                <c:pt idx="2">
                  <c:v>Sem informação</c:v>
                </c:pt>
              </c:strCache>
            </c:strRef>
          </c:cat>
          <c:val>
            <c:numRef>
              <c:extLst>
                <c:ext xmlns:c15="http://schemas.microsoft.com/office/drawing/2012/chart" uri="{02D57815-91ED-43cb-92C2-25804820EDAC}">
                  <c15:fullRef>
                    <c15:sqref>'Quadro 17'!$C$15:$H$15</c15:sqref>
                  </c15:fullRef>
                </c:ext>
              </c:extLst>
              <c:f>('Quadro 17'!$C$15,'Quadro 17'!$E$15,'Quadro 17'!$G$15)</c:f>
              <c:numCache>
                <c:formatCode>0.0</c:formatCode>
                <c:ptCount val="3"/>
                <c:pt idx="0" formatCode="General">
                  <c:v>1</c:v>
                </c:pt>
                <c:pt idx="1" formatCode="General">
                  <c:v>0</c:v>
                </c:pt>
                <c:pt idx="2" formatCode="General">
                  <c:v>3</c:v>
                </c:pt>
              </c:numCache>
            </c:numRef>
          </c:val>
          <c:extLst>
            <c:ext xmlns:c16="http://schemas.microsoft.com/office/drawing/2014/chart" uri="{C3380CC4-5D6E-409C-BE32-E72D297353CC}">
              <c16:uniqueId val="{00000008-41D8-44D2-9822-DCA17DB764F8}"/>
            </c:ext>
          </c:extLst>
        </c:ser>
        <c:dLbls>
          <c:showLegendKey val="0"/>
          <c:showVal val="0"/>
          <c:showCatName val="0"/>
          <c:showSerName val="0"/>
          <c:showPercent val="0"/>
          <c:showBubbleSize val="0"/>
        </c:dLbls>
        <c:gapWidth val="219"/>
        <c:overlap val="-27"/>
        <c:axId val="558072040"/>
        <c:axId val="558074000"/>
        <c:extLst>
          <c:ext xmlns:c15="http://schemas.microsoft.com/office/drawing/2012/chart" uri="{02D57815-91ED-43cb-92C2-25804820EDAC}">
            <c15:filteredBarSeries>
              <c15:ser>
                <c:idx val="0"/>
                <c:order val="0"/>
                <c:tx>
                  <c:strRef>
                    <c:extLst>
                      <c:ext uri="{02D57815-91ED-43cb-92C2-25804820EDAC}">
                        <c15:formulaRef>
                          <c15:sqref>'Quadro 17'!$B$6</c15:sqref>
                        </c15:formulaRef>
                      </c:ext>
                    </c:extLst>
                    <c:strCache>
                      <c:ptCount val="1"/>
                      <c:pt idx="0">
                        <c:v>Total</c:v>
                      </c:pt>
                    </c:strCache>
                  </c:strRef>
                </c:tx>
                <c:spPr>
                  <a:solidFill>
                    <a:schemeClr val="accent1"/>
                  </a:solidFill>
                  <a:ln>
                    <a:noFill/>
                  </a:ln>
                  <a:effectLst/>
                </c:spPr>
                <c:invertIfNegative val="0"/>
                <c:cat>
                  <c:strRef>
                    <c:extLst>
                      <c:ext uri="{02D57815-91ED-43cb-92C2-25804820EDAC}">
                        <c15:fullRef>
                          <c15:sqref>'Quadro 17'!$C$3:$H$5</c15:sqref>
                        </c15:fullRef>
                        <c15:levelRef>
                          <c15:sqref>'Quadro 17'!$C$4:$H$4</c15:sqref>
                        </c15:levelRef>
                        <c15:formulaRef>
                          <c15:sqref>('Quadro 17'!$C$4,'Quadro 17'!$E$4,'Quadro 17'!$G$4)</c15:sqref>
                        </c15:formulaRef>
                      </c:ext>
                    </c:extLst>
                    <c:strCache>
                      <c:ptCount val="3"/>
                      <c:pt idx="0">
                        <c:v>Ativo</c:v>
                      </c:pt>
                      <c:pt idx="1">
                        <c:v>Inativo</c:v>
                      </c:pt>
                      <c:pt idx="2">
                        <c:v>Sem informação</c:v>
                      </c:pt>
                    </c:strCache>
                  </c:strRef>
                </c:cat>
                <c:val>
                  <c:numRef>
                    <c:extLst>
                      <c:ext uri="{02D57815-91ED-43cb-92C2-25804820EDAC}">
                        <c15:fullRef>
                          <c15:sqref>'Quadro 17'!$C$6:$H$6</c15:sqref>
                        </c15:fullRef>
                        <c15:formulaRef>
                          <c15:sqref>('Quadro 17'!$C$6,'Quadro 17'!$E$6,'Quadro 17'!$G$6)</c15:sqref>
                        </c15:formulaRef>
                      </c:ext>
                    </c:extLst>
                    <c:numCache>
                      <c:formatCode>#,##0</c:formatCode>
                      <c:ptCount val="3"/>
                      <c:pt idx="0">
                        <c:v>719</c:v>
                      </c:pt>
                      <c:pt idx="1">
                        <c:v>65</c:v>
                      </c:pt>
                      <c:pt idx="2">
                        <c:v>735</c:v>
                      </c:pt>
                    </c:numCache>
                  </c:numRef>
                </c:val>
                <c:extLst>
                  <c:ext xmlns:c16="http://schemas.microsoft.com/office/drawing/2014/chart" uri="{C3380CC4-5D6E-409C-BE32-E72D297353CC}">
                    <c16:uniqueId val="{00000009-41D8-44D2-9822-DCA17DB764F8}"/>
                  </c:ext>
                </c:extLst>
              </c15:ser>
            </c15:filteredBarSeries>
          </c:ext>
        </c:extLst>
      </c:barChart>
      <c:catAx>
        <c:axId val="55807204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558074000"/>
        <c:crosses val="autoZero"/>
        <c:auto val="1"/>
        <c:lblAlgn val="ctr"/>
        <c:lblOffset val="100"/>
        <c:noMultiLvlLbl val="0"/>
      </c:catAx>
      <c:valAx>
        <c:axId val="558074000"/>
        <c:scaling>
          <c:orientation val="minMax"/>
        </c:scaling>
        <c:delete val="0"/>
        <c:axPos val="l"/>
        <c:majorGridlines>
          <c:spPr>
            <a:ln w="9525" cap="flat" cmpd="sng" algn="ctr">
              <a:solidFill>
                <a:schemeClr val="accent1">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558072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'Quadro 2'!$E$5</c:f>
              <c:strCache>
                <c:ptCount val="1"/>
                <c:pt idx="0">
                  <c:v>N</c:v>
                </c:pt>
              </c:strCache>
            </c:strRef>
          </c:tx>
          <c:spPr>
            <a:ln w="19050" cap="rnd">
              <a:solidFill>
                <a:schemeClr val="accent1">
                  <a:lumMod val="75000"/>
                </a:schemeClr>
              </a:solidFill>
              <a:round/>
            </a:ln>
            <a:effectLst/>
          </c:spPr>
          <c:marker>
            <c:symbol val="none"/>
          </c:marker>
          <c:cat>
            <c:numRef>
              <c:f>'Quadro 2'!$B$6:$B$24</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'Quadro 2'!$E$6:$E$24</c:f>
              <c:numCache>
                <c:formatCode>#,##0</c:formatCode>
                <c:ptCount val="19"/>
                <c:pt idx="0">
                  <c:v>9165</c:v>
                </c:pt>
                <c:pt idx="1">
                  <c:v>9807</c:v>
                </c:pt>
                <c:pt idx="2">
                  <c:v>9146</c:v>
                </c:pt>
                <c:pt idx="3">
                  <c:v>11742</c:v>
                </c:pt>
                <c:pt idx="4">
                  <c:v>10930</c:v>
                </c:pt>
                <c:pt idx="5">
                  <c:v>13044</c:v>
                </c:pt>
                <c:pt idx="6">
                  <c:v>9933</c:v>
                </c:pt>
                <c:pt idx="7">
                  <c:v>9801</c:v>
                </c:pt>
                <c:pt idx="8">
                  <c:v>15023</c:v>
                </c:pt>
                <c:pt idx="9">
                  <c:v>19658</c:v>
                </c:pt>
                <c:pt idx="10">
                  <c:v>18803</c:v>
                </c:pt>
                <c:pt idx="11">
                  <c:v>14732</c:v>
                </c:pt>
                <c:pt idx="12">
                  <c:v>11607</c:v>
                </c:pt>
                <c:pt idx="13">
                  <c:v>12377</c:v>
                </c:pt>
                <c:pt idx="14">
                  <c:v>8314</c:v>
                </c:pt>
                <c:pt idx="15">
                  <c:v>8047</c:v>
                </c:pt>
                <c:pt idx="16">
                  <c:v>7643</c:v>
                </c:pt>
                <c:pt idx="17">
                  <c:v>5998</c:v>
                </c:pt>
                <c:pt idx="18">
                  <c:v>7663</c:v>
                </c:pt>
              </c:numCache>
            </c:numRef>
          </c:val>
          <c:smooth val="0"/>
          <c:extLst>
            <c:ext xmlns:c16="http://schemas.microsoft.com/office/drawing/2014/chart" uri="{C3380CC4-5D6E-409C-BE32-E72D297353CC}">
              <c16:uniqueId val="{00000000-459E-4ACA-BC3E-B8D8EFE83E35}"/>
            </c:ext>
          </c:extLst>
        </c:ser>
        <c:dLbls>
          <c:showLegendKey val="0"/>
          <c:showVal val="0"/>
          <c:showCatName val="0"/>
          <c:showSerName val="0"/>
          <c:showPercent val="0"/>
          <c:showBubbleSize val="0"/>
        </c:dLbls>
        <c:smooth val="0"/>
        <c:axId val="479511368"/>
        <c:axId val="479511760"/>
      </c:lineChart>
      <c:catAx>
        <c:axId val="47951136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511760"/>
        <c:crosses val="autoZero"/>
        <c:auto val="1"/>
        <c:lblAlgn val="ctr"/>
        <c:lblOffset val="100"/>
        <c:noMultiLvlLbl val="0"/>
      </c:catAx>
      <c:valAx>
        <c:axId val="479511760"/>
        <c:scaling>
          <c:orientation val="minMax"/>
        </c:scaling>
        <c:delete val="0"/>
        <c:axPos val="l"/>
        <c:majorGridlines>
          <c:spPr>
            <a:ln w="9525" cap="flat" cmpd="sng" algn="ctr">
              <a:solidFill>
                <a:schemeClr val="accent1">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511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'Quadro 3'!$D$3</c:f>
              <c:strCache>
                <c:ptCount val="1"/>
                <c:pt idx="0">
                  <c:v>Percentagem</c:v>
                </c:pt>
              </c:strCache>
            </c:strRef>
          </c:tx>
          <c:spPr>
            <a:ln w="19050" cap="rnd">
              <a:solidFill>
                <a:schemeClr val="accent1">
                  <a:lumMod val="75000"/>
                </a:schemeClr>
              </a:solidFill>
              <a:round/>
            </a:ln>
            <a:effectLst/>
          </c:spPr>
          <c:marker>
            <c:symbol val="none"/>
          </c:marker>
          <c:cat>
            <c:strRef>
              <c:extLst>
                <c:ext xmlns:c15="http://schemas.microsoft.com/office/drawing/2012/chart" uri="{02D57815-91ED-43cb-92C2-25804820EDAC}">
                  <c15:fullRef>
                    <c15:sqref>'Quadro 3'!$B$4:$B$17</c15:sqref>
                  </c15:fullRef>
                </c:ext>
              </c:extLst>
              <c:f>'Quadro 3'!$B$5:$B$17</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3'!$D$4:$D$17</c15:sqref>
                  </c15:fullRef>
                </c:ext>
              </c:extLst>
              <c:f>'Quadro 3'!$D$5:$D$17</c:f>
              <c:numCache>
                <c:formatCode>0.0</c:formatCode>
                <c:ptCount val="13"/>
                <c:pt idx="0">
                  <c:v>7.5815011372251703E-2</c:v>
                </c:pt>
                <c:pt idx="1">
                  <c:v>0</c:v>
                </c:pt>
                <c:pt idx="2">
                  <c:v>7.5815011372251703E-2</c:v>
                </c:pt>
                <c:pt idx="3">
                  <c:v>7.5815011372251703E-2</c:v>
                </c:pt>
                <c:pt idx="4">
                  <c:v>0.15163002274450341</c:v>
                </c:pt>
                <c:pt idx="5">
                  <c:v>0.22744503411675512</c:v>
                </c:pt>
                <c:pt idx="6">
                  <c:v>0.98559514783927216</c:v>
                </c:pt>
                <c:pt idx="7">
                  <c:v>15.769522365428355</c:v>
                </c:pt>
                <c:pt idx="8">
                  <c:v>19.181197877179681</c:v>
                </c:pt>
                <c:pt idx="9">
                  <c:v>14.101592115238818</c:v>
                </c:pt>
                <c:pt idx="10">
                  <c:v>18.498862774829416</c:v>
                </c:pt>
                <c:pt idx="11">
                  <c:v>26.459438968915844</c:v>
                </c:pt>
                <c:pt idx="12">
                  <c:v>4.3972706595905988</c:v>
                </c:pt>
              </c:numCache>
            </c:numRef>
          </c:val>
          <c:smooth val="0"/>
          <c:extLst>
            <c:ext xmlns:c16="http://schemas.microsoft.com/office/drawing/2014/chart" uri="{C3380CC4-5D6E-409C-BE32-E72D297353CC}">
              <c16:uniqueId val="{00000000-5D73-4134-98DE-455D7CF04CAF}"/>
            </c:ext>
          </c:extLst>
        </c:ser>
        <c:dLbls>
          <c:showLegendKey val="0"/>
          <c:showVal val="0"/>
          <c:showCatName val="0"/>
          <c:showSerName val="0"/>
          <c:showPercent val="0"/>
          <c:showBubbleSize val="0"/>
        </c:dLbls>
        <c:smooth val="0"/>
        <c:axId val="479491376"/>
        <c:axId val="479480792"/>
      </c:lineChart>
      <c:catAx>
        <c:axId val="47949137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480792"/>
        <c:crosses val="autoZero"/>
        <c:auto val="1"/>
        <c:lblAlgn val="ctr"/>
        <c:lblOffset val="100"/>
        <c:noMultiLvlLbl val="0"/>
      </c:catAx>
      <c:valAx>
        <c:axId val="479480792"/>
        <c:scaling>
          <c:orientation val="minMax"/>
        </c:scaling>
        <c:delete val="0"/>
        <c:axPos val="l"/>
        <c:majorGridlines>
          <c:spPr>
            <a:ln w="9525" cap="flat" cmpd="sng" algn="ctr">
              <a:solidFill>
                <a:schemeClr val="accent1">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4913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'Quadro 4'!$D$3</c:f>
              <c:strCache>
                <c:ptCount val="1"/>
                <c:pt idx="0">
                  <c:v>Percentagem</c:v>
                </c:pt>
              </c:strCache>
            </c:strRef>
          </c:tx>
          <c:dPt>
            <c:idx val="0"/>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1-D54E-43B4-909B-DE887A7E18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54E-43B4-909B-DE887A7E18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54E-43B4-909B-DE887A7E18A5}"/>
              </c:ext>
            </c:extLst>
          </c:dPt>
          <c:cat>
            <c:strRef>
              <c:extLst>
                <c:ext xmlns:c15="http://schemas.microsoft.com/office/drawing/2012/chart" uri="{02D57815-91ED-43cb-92C2-25804820EDAC}">
                  <c15:fullRef>
                    <c15:sqref>'Quadro 4'!$B$4:$B$7</c15:sqref>
                  </c15:fullRef>
                </c:ext>
              </c:extLst>
              <c:f>'Quadro 4'!$B$5:$B$7</c:f>
              <c:strCache>
                <c:ptCount val="3"/>
                <c:pt idx="0">
                  <c:v>Ativo</c:v>
                </c:pt>
                <c:pt idx="1">
                  <c:v>Inativo</c:v>
                </c:pt>
                <c:pt idx="2">
                  <c:v>Sem informação</c:v>
                </c:pt>
              </c:strCache>
            </c:strRef>
          </c:cat>
          <c:val>
            <c:numRef>
              <c:extLst>
                <c:ext xmlns:c15="http://schemas.microsoft.com/office/drawing/2012/chart" uri="{02D57815-91ED-43cb-92C2-25804820EDAC}">
                  <c15:fullRef>
                    <c15:sqref>'Quadro 4'!$D$4:$D$7</c15:sqref>
                  </c15:fullRef>
                </c:ext>
              </c:extLst>
              <c:f>'Quadro 4'!$D$5:$D$7</c:f>
              <c:numCache>
                <c:formatCode>0.0</c:formatCode>
                <c:ptCount val="3"/>
                <c:pt idx="0">
                  <c:v>45.60117302052786</c:v>
                </c:pt>
                <c:pt idx="1">
                  <c:v>4.325513196480939</c:v>
                </c:pt>
                <c:pt idx="2">
                  <c:v>50.0733137829912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0A1-45F3-94BB-7903F0E399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'Quadro 5'!$D$3</c:f>
              <c:strCache>
                <c:ptCount val="1"/>
                <c:pt idx="0">
                  <c:v>N</c:v>
                </c:pt>
              </c:strCache>
            </c:strRef>
          </c:tx>
          <c:spPr>
            <a:solidFill>
              <a:schemeClr val="accent1">
                <a:lumMod val="75000"/>
              </a:schemeClr>
            </a:solidFill>
            <a:ln>
              <a:solidFill>
                <a:schemeClr val="accent1">
                  <a:lumMod val="75000"/>
                </a:schemeClr>
              </a:solidFill>
            </a:ln>
            <a:effectLst/>
          </c:spPr>
          <c:invertIfNegative val="0"/>
          <c:cat>
            <c:strRef>
              <c:f>'Quadro 5'!$C$5:$C$17</c:f>
              <c:strCache>
                <c:ptCount val="13"/>
                <c:pt idx="0">
                  <c:v>94 - Val-de-Marne</c:v>
                </c:pt>
                <c:pt idx="1">
                  <c:v>77 - Seine-et-Marne</c:v>
                </c:pt>
                <c:pt idx="2">
                  <c:v>78 - Yvelines</c:v>
                </c:pt>
                <c:pt idx="3">
                  <c:v>75 - Paris </c:v>
                </c:pt>
                <c:pt idx="4">
                  <c:v>91 - Essonne</c:v>
                </c:pt>
                <c:pt idx="5">
                  <c:v>93 - Seine-Saintt-Denis</c:v>
                </c:pt>
                <c:pt idx="6">
                  <c:v>95 - Val-d'Oise</c:v>
                </c:pt>
                <c:pt idx="7">
                  <c:v>59 - Nord</c:v>
                </c:pt>
                <c:pt idx="8">
                  <c:v>69 - Rhône</c:v>
                </c:pt>
                <c:pt idx="9">
                  <c:v>92 - Hauts-de-Seine</c:v>
                </c:pt>
                <c:pt idx="10">
                  <c:v>33 - Gironde</c:v>
                </c:pt>
                <c:pt idx="11">
                  <c:v>38 - Isère</c:v>
                </c:pt>
                <c:pt idx="12">
                  <c:v>31 - Haute-Garonne</c:v>
                </c:pt>
              </c:strCache>
            </c:strRef>
          </c:cat>
          <c:val>
            <c:numRef>
              <c:f>'Quadro 5'!$D$5:$D$17</c:f>
              <c:numCache>
                <c:formatCode>#,##0</c:formatCode>
                <c:ptCount val="13"/>
                <c:pt idx="0">
                  <c:v>72</c:v>
                </c:pt>
                <c:pt idx="1">
                  <c:v>64</c:v>
                </c:pt>
                <c:pt idx="2">
                  <c:v>57</c:v>
                </c:pt>
                <c:pt idx="3">
                  <c:v>56</c:v>
                </c:pt>
                <c:pt idx="4">
                  <c:v>55</c:v>
                </c:pt>
                <c:pt idx="5">
                  <c:v>51</c:v>
                </c:pt>
                <c:pt idx="6">
                  <c:v>47</c:v>
                </c:pt>
                <c:pt idx="7">
                  <c:v>46</c:v>
                </c:pt>
                <c:pt idx="8">
                  <c:v>45</c:v>
                </c:pt>
                <c:pt idx="9">
                  <c:v>38</c:v>
                </c:pt>
                <c:pt idx="10">
                  <c:v>38</c:v>
                </c:pt>
                <c:pt idx="11">
                  <c:v>35</c:v>
                </c:pt>
                <c:pt idx="12">
                  <c:v>30</c:v>
                </c:pt>
              </c:numCache>
            </c:numRef>
          </c:val>
          <c:extLst>
            <c:ext xmlns:c16="http://schemas.microsoft.com/office/drawing/2014/chart" uri="{C3380CC4-5D6E-409C-BE32-E72D297353CC}">
              <c16:uniqueId val="{00000000-FF50-4BBC-B07D-C3A471E428D9}"/>
            </c:ext>
          </c:extLst>
        </c:ser>
        <c:dLbls>
          <c:showLegendKey val="0"/>
          <c:showVal val="0"/>
          <c:showCatName val="0"/>
          <c:showSerName val="0"/>
          <c:showPercent val="0"/>
          <c:showBubbleSize val="0"/>
        </c:dLbls>
        <c:gapWidth val="98"/>
        <c:overlap val="-27"/>
        <c:axId val="479512544"/>
        <c:axId val="479510976"/>
      </c:barChart>
      <c:catAx>
        <c:axId val="4795125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510976"/>
        <c:crosses val="autoZero"/>
        <c:auto val="1"/>
        <c:lblAlgn val="ctr"/>
        <c:lblOffset val="100"/>
        <c:noMultiLvlLbl val="0"/>
      </c:catAx>
      <c:valAx>
        <c:axId val="479510976"/>
        <c:scaling>
          <c:orientation val="minMax"/>
        </c:scaling>
        <c:delete val="0"/>
        <c:axPos val="l"/>
        <c:majorGridlines>
          <c:spPr>
            <a:ln w="9525" cap="flat" cmpd="sng" algn="ctr">
              <a:solidFill>
                <a:schemeClr val="accent1">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5125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'Quadro 6'!$D$3</c:f>
              <c:strCache>
                <c:ptCount val="1"/>
                <c:pt idx="0">
                  <c:v>Percentagem</c:v>
                </c:pt>
              </c:strCache>
            </c:strRef>
          </c:tx>
          <c:spPr>
            <a:solidFill>
              <a:schemeClr val="accent1">
                <a:lumMod val="75000"/>
              </a:schemeClr>
            </a:solidFill>
            <a:ln>
              <a:noFill/>
            </a:ln>
            <a:effectLst/>
          </c:spPr>
          <c:invertIfNegative val="0"/>
          <c:cat>
            <c:strRef>
              <c:extLst>
                <c:ext xmlns:c15="http://schemas.microsoft.com/office/drawing/2012/chart" uri="{02D57815-91ED-43cb-92C2-25804820EDAC}">
                  <c15:fullRef>
                    <c15:sqref>'Quadro 6'!$B$4:$B$8</c15:sqref>
                  </c15:fullRef>
                </c:ext>
              </c:extLst>
              <c:f>'Quadro 6'!$B$5:$B$8</c:f>
              <c:strCache>
                <c:ptCount val="4"/>
                <c:pt idx="0">
                  <c:v>Número de telefone</c:v>
                </c:pt>
                <c:pt idx="1">
                  <c:v>Fax</c:v>
                </c:pt>
                <c:pt idx="2">
                  <c:v>E-mail</c:v>
                </c:pt>
                <c:pt idx="3">
                  <c:v>Website/Facebook</c:v>
                </c:pt>
              </c:strCache>
            </c:strRef>
          </c:cat>
          <c:val>
            <c:numRef>
              <c:extLst>
                <c:ext xmlns:c15="http://schemas.microsoft.com/office/drawing/2012/chart" uri="{02D57815-91ED-43cb-92C2-25804820EDAC}">
                  <c15:fullRef>
                    <c15:sqref>'Quadro 6'!$D$4:$D$8</c15:sqref>
                  </c15:fullRef>
                </c:ext>
              </c:extLst>
              <c:f>'Quadro 6'!$D$5:$D$8</c:f>
              <c:numCache>
                <c:formatCode>0.0</c:formatCode>
                <c:ptCount val="4"/>
                <c:pt idx="0">
                  <c:v>61.363636363636367</c:v>
                </c:pt>
                <c:pt idx="1">
                  <c:v>4.7653958944281527</c:v>
                </c:pt>
                <c:pt idx="2">
                  <c:v>51.759530791788855</c:v>
                </c:pt>
                <c:pt idx="3">
                  <c:v>48.093841642228739</c:v>
                </c:pt>
              </c:numCache>
            </c:numRef>
          </c:val>
          <c:extLst>
            <c:ext xmlns:c16="http://schemas.microsoft.com/office/drawing/2014/chart" uri="{C3380CC4-5D6E-409C-BE32-E72D297353CC}">
              <c16:uniqueId val="{00000000-3A14-4FAB-BFB9-7D76171B0571}"/>
            </c:ext>
          </c:extLst>
        </c:ser>
        <c:dLbls>
          <c:showLegendKey val="0"/>
          <c:showVal val="0"/>
          <c:showCatName val="0"/>
          <c:showSerName val="0"/>
          <c:showPercent val="0"/>
          <c:showBubbleSize val="0"/>
        </c:dLbls>
        <c:gapWidth val="219"/>
        <c:overlap val="-27"/>
        <c:axId val="479506272"/>
        <c:axId val="479506664"/>
      </c:barChart>
      <c:catAx>
        <c:axId val="47950627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506664"/>
        <c:crosses val="autoZero"/>
        <c:auto val="1"/>
        <c:lblAlgn val="ctr"/>
        <c:lblOffset val="100"/>
        <c:noMultiLvlLbl val="0"/>
      </c:catAx>
      <c:valAx>
        <c:axId val="479506664"/>
        <c:scaling>
          <c:orientation val="minMax"/>
        </c:scaling>
        <c:delete val="0"/>
        <c:axPos val="l"/>
        <c:majorGridlines>
          <c:spPr>
            <a:ln w="9525" cap="flat" cmpd="sng" algn="ctr">
              <a:solidFill>
                <a:schemeClr val="accent1">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5062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'Quadro 7'!$D$3</c:f>
              <c:strCache>
                <c:ptCount val="1"/>
                <c:pt idx="0">
                  <c:v>Percentagem</c:v>
                </c:pt>
              </c:strCache>
            </c:strRef>
          </c:tx>
          <c:dPt>
            <c:idx val="0"/>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1-F484-470F-9705-DE4231FF70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484-470F-9705-DE4231FF70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484-470F-9705-DE4231FF70C5}"/>
              </c:ext>
            </c:extLst>
          </c:dPt>
          <c:cat>
            <c:strRef>
              <c:extLst>
                <c:ext xmlns:c15="http://schemas.microsoft.com/office/drawing/2012/chart" uri="{02D57815-91ED-43cb-92C2-25804820EDAC}">
                  <c15:fullRef>
                    <c15:sqref>'Quadro 7'!$B$4:$B$7</c15:sqref>
                  </c15:fullRef>
                </c:ext>
              </c:extLst>
              <c:f>'Quadro 7'!$B$5:$B$7</c:f>
              <c:strCache>
                <c:ptCount val="3"/>
                <c:pt idx="0">
                  <c:v>Homens</c:v>
                </c:pt>
                <c:pt idx="1">
                  <c:v>Mulheres</c:v>
                </c:pt>
                <c:pt idx="2">
                  <c:v>Misto</c:v>
                </c:pt>
              </c:strCache>
            </c:strRef>
          </c:cat>
          <c:val>
            <c:numRef>
              <c:extLst>
                <c:ext xmlns:c15="http://schemas.microsoft.com/office/drawing/2012/chart" uri="{02D57815-91ED-43cb-92C2-25804820EDAC}">
                  <c15:fullRef>
                    <c15:sqref>'Quadro 7'!$D$4:$D$7</c15:sqref>
                  </c15:fullRef>
                </c:ext>
              </c:extLst>
              <c:f>'Quadro 7'!$D$5:$D$7</c:f>
              <c:numCache>
                <c:formatCode>0.0</c:formatCode>
                <c:ptCount val="3"/>
                <c:pt idx="0">
                  <c:v>73.417721518987349</c:v>
                </c:pt>
                <c:pt idx="1">
                  <c:v>25.457102672292546</c:v>
                </c:pt>
                <c:pt idx="2">
                  <c:v>1.1251758087201125</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2BEA-4CD9-80A9-51D9A028CEB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'Quadro 8'!$D$3</c:f>
              <c:strCache>
                <c:ptCount val="1"/>
                <c:pt idx="0">
                  <c:v>Percentagem</c:v>
                </c:pt>
              </c:strCache>
            </c:strRef>
          </c:tx>
          <c:spPr>
            <a:solidFill>
              <a:schemeClr val="accent1">
                <a:lumMod val="75000"/>
              </a:schemeClr>
            </a:solidFill>
            <a:ln>
              <a:noFill/>
            </a:ln>
            <a:effectLst/>
          </c:spPr>
          <c:invertIfNegative val="0"/>
          <c:cat>
            <c:strRef>
              <c:extLst>
                <c:ext xmlns:c15="http://schemas.microsoft.com/office/drawing/2012/chart" uri="{02D57815-91ED-43cb-92C2-25804820EDAC}">
                  <c15:fullRef>
                    <c15:sqref>'Quadro 8'!$B$4:$B$13</c15:sqref>
                  </c15:fullRef>
                </c:ext>
              </c:extLst>
              <c:f>'Quadro 8'!$B$5:$B$13</c:f>
              <c:strCache>
                <c:ptCount val="9"/>
                <c:pt idx="0">
                  <c:v>Cultural</c:v>
                </c:pt>
                <c:pt idx="1">
                  <c:v>Sociocultural</c:v>
                </c:pt>
                <c:pt idx="2">
                  <c:v>Desportiva</c:v>
                </c:pt>
                <c:pt idx="3">
                  <c:v>Educativa</c:v>
                </c:pt>
                <c:pt idx="4">
                  <c:v>Religiosa</c:v>
                </c:pt>
                <c:pt idx="5">
                  <c:v>Estação de rádio</c:v>
                </c:pt>
                <c:pt idx="6">
                  <c:v>Corporativa</c:v>
                </c:pt>
                <c:pt idx="7">
                  <c:v>Restauração</c:v>
                </c:pt>
                <c:pt idx="8">
                  <c:v>Informativa</c:v>
                </c:pt>
              </c:strCache>
            </c:strRef>
          </c:cat>
          <c:val>
            <c:numRef>
              <c:extLst>
                <c:ext xmlns:c15="http://schemas.microsoft.com/office/drawing/2012/chart" uri="{02D57815-91ED-43cb-92C2-25804820EDAC}">
                  <c15:fullRef>
                    <c15:sqref>'Quadro 8'!$D$4:$D$13</c15:sqref>
                  </c15:fullRef>
                </c:ext>
              </c:extLst>
              <c:f>'Quadro 8'!$D$5:$D$13</c:f>
              <c:numCache>
                <c:formatCode>0.0</c:formatCode>
                <c:ptCount val="9"/>
                <c:pt idx="0">
                  <c:v>48.913759052007897</c:v>
                </c:pt>
                <c:pt idx="1">
                  <c:v>23.69980250164582</c:v>
                </c:pt>
                <c:pt idx="2">
                  <c:v>18.696510862409479</c:v>
                </c:pt>
                <c:pt idx="3">
                  <c:v>4.3449637919684001</c:v>
                </c:pt>
                <c:pt idx="4">
                  <c:v>2.2383146807109942</c:v>
                </c:pt>
                <c:pt idx="5">
                  <c:v>0.85582620144832122</c:v>
                </c:pt>
                <c:pt idx="6">
                  <c:v>0.46082949308755761</c:v>
                </c:pt>
                <c:pt idx="7">
                  <c:v>0.52666227781435149</c:v>
                </c:pt>
                <c:pt idx="8">
                  <c:v>0.26333113890717574</c:v>
                </c:pt>
              </c:numCache>
            </c:numRef>
          </c:val>
          <c:extLst>
            <c:ext xmlns:c16="http://schemas.microsoft.com/office/drawing/2014/chart" uri="{C3380CC4-5D6E-409C-BE32-E72D297353CC}">
              <c16:uniqueId val="{00000000-B59A-48C6-B2C9-563241596595}"/>
            </c:ext>
          </c:extLst>
        </c:ser>
        <c:dLbls>
          <c:showLegendKey val="0"/>
          <c:showVal val="0"/>
          <c:showCatName val="0"/>
          <c:showSerName val="0"/>
          <c:showPercent val="0"/>
          <c:showBubbleSize val="0"/>
        </c:dLbls>
        <c:gapWidth val="219"/>
        <c:overlap val="-27"/>
        <c:axId val="479504704"/>
        <c:axId val="479496080"/>
      </c:barChart>
      <c:catAx>
        <c:axId val="4795047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496080"/>
        <c:crosses val="autoZero"/>
        <c:auto val="1"/>
        <c:lblAlgn val="ctr"/>
        <c:lblOffset val="100"/>
        <c:noMultiLvlLbl val="0"/>
      </c:catAx>
      <c:valAx>
        <c:axId val="479496080"/>
        <c:scaling>
          <c:orientation val="minMax"/>
        </c:scaling>
        <c:delete val="0"/>
        <c:axPos val="l"/>
        <c:majorGridlines>
          <c:spPr>
            <a:ln w="9525" cap="flat" cmpd="sng" algn="ctr">
              <a:solidFill>
                <a:schemeClr val="accent1">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79504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'Quadro 9'!$D$4</c:f>
              <c:strCache>
                <c:ptCount val="1"/>
                <c:pt idx="0">
                  <c:v>Ativo</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'Quadro 9'!$B$6:$B$31</c15:sqref>
                  </c15:fullRef>
                </c:ext>
              </c:extLst>
              <c:f>('Quadro 9'!$B$6,'Quadro 9'!$B$8,'Quadro 9'!$B$10,'Quadro 9'!$B$12,'Quadro 9'!$B$14,'Quadro 9'!$B$16,'Quadro 9'!$B$18,'Quadro 9'!$B$20,'Quadro 9'!$B$22,'Quadro 9'!$B$24,'Quadro 9'!$B$26,'Quadro 9'!$B$28,'Quadro 9'!$B$30)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9'!$D$6:$D$31</c15:sqref>
                  </c15:fullRef>
                </c:ext>
              </c:extLst>
              <c:f>('Quadro 9'!$D$6,'Quadro 9'!$D$8,'Quadro 9'!$D$10,'Quadro 9'!$D$12,'Quadro 9'!$D$14,'Quadro 9'!$D$16,'Quadro 9'!$D$18,'Quadro 9'!$D$20,'Quadro 9'!$D$22,'Quadro 9'!$D$24,'Quadro 9'!$D$26,'Quadro 9'!$D$28,'Quadro 9'!$D$30)</c:f>
              <c:numCache>
                <c:formatCode>0</c:formatCode>
                <c:ptCount val="13"/>
                <c:pt idx="0" formatCode="General">
                  <c:v>1</c:v>
                </c:pt>
                <c:pt idx="1" formatCode="General">
                  <c:v>0</c:v>
                </c:pt>
                <c:pt idx="2" formatCode="General">
                  <c:v>1</c:v>
                </c:pt>
                <c:pt idx="3" formatCode="General">
                  <c:v>1</c:v>
                </c:pt>
                <c:pt idx="4" formatCode="General">
                  <c:v>1</c:v>
                </c:pt>
                <c:pt idx="5" formatCode="General">
                  <c:v>2</c:v>
                </c:pt>
                <c:pt idx="6" formatCode="General">
                  <c:v>11</c:v>
                </c:pt>
                <c:pt idx="7" formatCode="General">
                  <c:v>128</c:v>
                </c:pt>
                <c:pt idx="8" formatCode="General">
                  <c:v>134</c:v>
                </c:pt>
                <c:pt idx="9" formatCode="General">
                  <c:v>74</c:v>
                </c:pt>
                <c:pt idx="10" formatCode="General">
                  <c:v>91</c:v>
                </c:pt>
                <c:pt idx="11" formatCode="General">
                  <c:v>138</c:v>
                </c:pt>
                <c:pt idx="12" formatCode="General">
                  <c:v>26</c:v>
                </c:pt>
              </c:numCache>
            </c:numRef>
          </c:val>
          <c:smooth val="0"/>
          <c:extLst>
            <c:ext xmlns:c16="http://schemas.microsoft.com/office/drawing/2014/chart" uri="{C3380CC4-5D6E-409C-BE32-E72D297353CC}">
              <c16:uniqueId val="{00000000-4681-4145-A830-1EA9805A168D}"/>
            </c:ext>
          </c:extLst>
        </c:ser>
        <c:ser>
          <c:idx val="1"/>
          <c:order val="1"/>
          <c:tx>
            <c:strRef>
              <c:f>'Quadro 9'!$E$4</c:f>
              <c:strCache>
                <c:ptCount val="1"/>
                <c:pt idx="0">
                  <c:v>Inativo</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'Quadro 9'!$B$6:$B$31</c15:sqref>
                  </c15:fullRef>
                </c:ext>
              </c:extLst>
              <c:f>('Quadro 9'!$B$6,'Quadro 9'!$B$8,'Quadro 9'!$B$10,'Quadro 9'!$B$12,'Quadro 9'!$B$14,'Quadro 9'!$B$16,'Quadro 9'!$B$18,'Quadro 9'!$B$20,'Quadro 9'!$B$22,'Quadro 9'!$B$24,'Quadro 9'!$B$26,'Quadro 9'!$B$28,'Quadro 9'!$B$30)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9'!$E$6:$E$31</c15:sqref>
                  </c15:fullRef>
                </c:ext>
              </c:extLst>
              <c:f>('Quadro 9'!$E$6,'Quadro 9'!$E$8,'Quadro 9'!$E$10,'Quadro 9'!$E$12,'Quadro 9'!$E$14,'Quadro 9'!$E$16,'Quadro 9'!$E$18,'Quadro 9'!$E$20,'Quadro 9'!$E$22,'Quadro 9'!$E$24,'Quadro 9'!$E$26,'Quadro 9'!$E$28,'Quadro 9'!$E$30)</c:f>
              <c:numCache>
                <c:formatCode>0.0</c:formatCode>
                <c:ptCount val="13"/>
                <c:pt idx="0" formatCode="General">
                  <c:v>0</c:v>
                </c:pt>
                <c:pt idx="1" formatCode="General">
                  <c:v>0</c:v>
                </c:pt>
                <c:pt idx="2" formatCode="General">
                  <c:v>0</c:v>
                </c:pt>
                <c:pt idx="3" formatCode="General">
                  <c:v>0</c:v>
                </c:pt>
                <c:pt idx="4" formatCode="General">
                  <c:v>0</c:v>
                </c:pt>
                <c:pt idx="5" formatCode="General">
                  <c:v>0</c:v>
                </c:pt>
                <c:pt idx="6" formatCode="General">
                  <c:v>0</c:v>
                </c:pt>
                <c:pt idx="7" formatCode="General">
                  <c:v>9</c:v>
                </c:pt>
                <c:pt idx="8" formatCode="General">
                  <c:v>8</c:v>
                </c:pt>
                <c:pt idx="9" formatCode="General">
                  <c:v>16</c:v>
                </c:pt>
                <c:pt idx="10" formatCode="General">
                  <c:v>15</c:v>
                </c:pt>
                <c:pt idx="11" formatCode="General">
                  <c:v>6</c:v>
                </c:pt>
                <c:pt idx="12" formatCode="General">
                  <c:v>1</c:v>
                </c:pt>
              </c:numCache>
            </c:numRef>
          </c:val>
          <c:smooth val="0"/>
          <c:extLst>
            <c:ext xmlns:c16="http://schemas.microsoft.com/office/drawing/2014/chart" uri="{C3380CC4-5D6E-409C-BE32-E72D297353CC}">
              <c16:uniqueId val="{00000001-4681-4145-A830-1EA9805A168D}"/>
            </c:ext>
          </c:extLst>
        </c:ser>
        <c:ser>
          <c:idx val="2"/>
          <c:order val="2"/>
          <c:tx>
            <c:strRef>
              <c:f>'Quadro 9'!$F$4</c:f>
              <c:strCache>
                <c:ptCount val="1"/>
                <c:pt idx="0">
                  <c:v>Sem informação</c:v>
                </c:pt>
              </c:strCache>
            </c:strRef>
          </c:tx>
          <c:spPr>
            <a:ln w="28575" cap="rnd">
              <a:solidFill>
                <a:schemeClr val="accent1">
                  <a:lumMod val="75000"/>
                </a:schemeClr>
              </a:solidFill>
              <a:round/>
            </a:ln>
            <a:effectLst/>
          </c:spPr>
          <c:marker>
            <c:symbol val="none"/>
          </c:marker>
          <c:cat>
            <c:strRef>
              <c:extLst>
                <c:ext xmlns:c15="http://schemas.microsoft.com/office/drawing/2012/chart" uri="{02D57815-91ED-43cb-92C2-25804820EDAC}">
                  <c15:fullRef>
                    <c15:sqref>'Quadro 9'!$B$6:$B$31</c15:sqref>
                  </c15:fullRef>
                </c:ext>
              </c:extLst>
              <c:f>('Quadro 9'!$B$6,'Quadro 9'!$B$8,'Quadro 9'!$B$10,'Quadro 9'!$B$12,'Quadro 9'!$B$14,'Quadro 9'!$B$16,'Quadro 9'!$B$18,'Quadro 9'!$B$20,'Quadro 9'!$B$22,'Quadro 9'!$B$24,'Quadro 9'!$B$26,'Quadro 9'!$B$28,'Quadro 9'!$B$30)</c:f>
              <c:strCache>
                <c:ptCount val="13"/>
                <c:pt idx="0">
                  <c:v>1902-1909</c:v>
                </c:pt>
                <c:pt idx="1">
                  <c:v>1910-1919</c:v>
                </c:pt>
                <c:pt idx="2">
                  <c:v>1920-1929</c:v>
                </c:pt>
                <c:pt idx="3">
                  <c:v>1930-1939</c:v>
                </c:pt>
                <c:pt idx="4">
                  <c:v>1940-1949</c:v>
                </c:pt>
                <c:pt idx="5">
                  <c:v>1950-1959</c:v>
                </c:pt>
                <c:pt idx="6">
                  <c:v>1960-1969</c:v>
                </c:pt>
                <c:pt idx="7">
                  <c:v>1970-1979</c:v>
                </c:pt>
                <c:pt idx="8">
                  <c:v>1980-1989</c:v>
                </c:pt>
                <c:pt idx="9">
                  <c:v>1990-1999</c:v>
                </c:pt>
                <c:pt idx="10">
                  <c:v>2000-2009</c:v>
                </c:pt>
                <c:pt idx="11">
                  <c:v>2010-2019</c:v>
                </c:pt>
                <c:pt idx="12">
                  <c:v>2020-2023</c:v>
                </c:pt>
              </c:strCache>
            </c:strRef>
          </c:cat>
          <c:val>
            <c:numRef>
              <c:extLst>
                <c:ext xmlns:c15="http://schemas.microsoft.com/office/drawing/2012/chart" uri="{02D57815-91ED-43cb-92C2-25804820EDAC}">
                  <c15:fullRef>
                    <c15:sqref>'Quadro 9'!$F$6:$F$31</c15:sqref>
                  </c15:fullRef>
                </c:ext>
              </c:extLst>
              <c:f>('Quadro 9'!$F$6,'Quadro 9'!$F$8,'Quadro 9'!$F$10,'Quadro 9'!$F$12,'Quadro 9'!$F$14,'Quadro 9'!$F$16,'Quadro 9'!$F$18,'Quadro 9'!$F$20,'Quadro 9'!$F$22,'Quadro 9'!$F$24,'Quadro 9'!$F$26,'Quadro 9'!$F$28,'Quadro 9'!$F$30)</c:f>
              <c:numCache>
                <c:formatCode>0.0</c:formatCode>
                <c:ptCount val="13"/>
                <c:pt idx="0" formatCode="General">
                  <c:v>0</c:v>
                </c:pt>
                <c:pt idx="1" formatCode="General">
                  <c:v>0</c:v>
                </c:pt>
                <c:pt idx="2" formatCode="General">
                  <c:v>0</c:v>
                </c:pt>
                <c:pt idx="3" formatCode="General">
                  <c:v>0</c:v>
                </c:pt>
                <c:pt idx="4" formatCode="General">
                  <c:v>1</c:v>
                </c:pt>
                <c:pt idx="5" formatCode="General">
                  <c:v>1</c:v>
                </c:pt>
                <c:pt idx="6" formatCode="General">
                  <c:v>2</c:v>
                </c:pt>
                <c:pt idx="7" formatCode="General">
                  <c:v>71</c:v>
                </c:pt>
                <c:pt idx="8" formatCode="General">
                  <c:v>111</c:v>
                </c:pt>
                <c:pt idx="9" formatCode="General">
                  <c:v>96</c:v>
                </c:pt>
                <c:pt idx="10" formatCode="General">
                  <c:v>138</c:v>
                </c:pt>
                <c:pt idx="11" formatCode="General">
                  <c:v>205</c:v>
                </c:pt>
                <c:pt idx="12" formatCode="General">
                  <c:v>31</c:v>
                </c:pt>
              </c:numCache>
            </c:numRef>
          </c:val>
          <c:smooth val="0"/>
          <c:extLst>
            <c:ext xmlns:c16="http://schemas.microsoft.com/office/drawing/2014/chart" uri="{C3380CC4-5D6E-409C-BE32-E72D297353CC}">
              <c16:uniqueId val="{00000002-4681-4145-A830-1EA9805A168D}"/>
            </c:ext>
          </c:extLst>
        </c:ser>
        <c:dLbls>
          <c:showLegendKey val="0"/>
          <c:showVal val="0"/>
          <c:showCatName val="0"/>
          <c:showSerName val="0"/>
          <c:showPercent val="0"/>
          <c:showBubbleSize val="0"/>
        </c:dLbls>
        <c:smooth val="0"/>
        <c:axId val="449923952"/>
        <c:axId val="449932968"/>
      </c:lineChart>
      <c:catAx>
        <c:axId val="44992395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49932968"/>
        <c:crosses val="autoZero"/>
        <c:auto val="1"/>
        <c:lblAlgn val="ctr"/>
        <c:lblOffset val="100"/>
        <c:noMultiLvlLbl val="0"/>
      </c:catAx>
      <c:valAx>
        <c:axId val="449932968"/>
        <c:scaling>
          <c:orientation val="minMax"/>
        </c:scaling>
        <c:delete val="0"/>
        <c:axPos val="l"/>
        <c:majorGridlines>
          <c:spPr>
            <a:ln w="9525" cap="flat" cmpd="sng" algn="ctr">
              <a:solidFill>
                <a:schemeClr val="accent1">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crossAx val="44992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PT"/>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6</xdr:col>
      <xdr:colOff>875625</xdr:colOff>
      <xdr:row>20</xdr:row>
      <xdr:rowOff>171000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0</xdr:col>
      <xdr:colOff>847724</xdr:colOff>
      <xdr:row>2</xdr:row>
      <xdr:rowOff>0</xdr:rowOff>
    </xdr:from>
    <xdr:to>
      <xdr:col>6</xdr:col>
      <xdr:colOff>875624</xdr:colOff>
      <xdr:row>20</xdr:row>
      <xdr:rowOff>171000</xdr:rowOff>
    </xdr:to>
    <xdr:graphicFrame macro="">
      <xdr:nvGraphicFramePr>
        <xdr:cNvPr id="4" name="Gráfico 3">
          <a:extLst>
            <a:ext uri="{FF2B5EF4-FFF2-40B4-BE49-F238E27FC236}">
              <a16:creationId xmlns:a16="http://schemas.microsoft.com/office/drawing/2014/main" id="{00000000-0008-0000-1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id="{00000000-0008-0000-1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5" name="Gráfico 4">
          <a:extLst>
            <a:ext uri="{FF2B5EF4-FFF2-40B4-BE49-F238E27FC236}">
              <a16:creationId xmlns:a16="http://schemas.microsoft.com/office/drawing/2014/main" id="{00000000-0008-0000-1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3">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0</xdr:col>
      <xdr:colOff>847723</xdr:colOff>
      <xdr:row>1</xdr:row>
      <xdr:rowOff>380998</xdr:rowOff>
    </xdr:from>
    <xdr:to>
      <xdr:col>6</xdr:col>
      <xdr:colOff>875623</xdr:colOff>
      <xdr:row>20</xdr:row>
      <xdr:rowOff>170998</xdr:rowOff>
    </xdr:to>
    <xdr:graphicFrame macro="">
      <xdr:nvGraphicFramePr>
        <xdr:cNvPr id="4" name="Gráfico 3">
          <a:extLst>
            <a:ext uri="{FF2B5EF4-FFF2-40B4-BE49-F238E27FC236}">
              <a16:creationId xmlns:a16="http://schemas.microsoft.com/office/drawing/2014/main" id="{00000000-0008-0000-1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0</xdr:col>
      <xdr:colOff>847724</xdr:colOff>
      <xdr:row>2</xdr:row>
      <xdr:rowOff>0</xdr:rowOff>
    </xdr:from>
    <xdr:to>
      <xdr:col>6</xdr:col>
      <xdr:colOff>875624</xdr:colOff>
      <xdr:row>20</xdr:row>
      <xdr:rowOff>171000</xdr:rowOff>
    </xdr:to>
    <xdr:graphicFrame macro="">
      <xdr:nvGraphicFramePr>
        <xdr:cNvPr id="4" name="Gráfico 3">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0</xdr:col>
      <xdr:colOff>847724</xdr:colOff>
      <xdr:row>2</xdr:row>
      <xdr:rowOff>0</xdr:rowOff>
    </xdr:from>
    <xdr:to>
      <xdr:col>6</xdr:col>
      <xdr:colOff>875624</xdr:colOff>
      <xdr:row>20</xdr:row>
      <xdr:rowOff>171000</xdr:rowOff>
    </xdr:to>
    <xdr:graphicFrame macro="">
      <xdr:nvGraphicFramePr>
        <xdr:cNvPr id="4" name="Gráfico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5" name="Gráfico 4">
          <a:extLst>
            <a:ext uri="{FF2B5EF4-FFF2-40B4-BE49-F238E27FC236}">
              <a16:creationId xmlns:a16="http://schemas.microsoft.com/office/drawing/2014/main" id="{00000000-0008-0000-1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1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1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1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1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twoCellAnchor>
    <xdr:from>
      <xdr:col>1</xdr:col>
      <xdr:colOff>0</xdr:colOff>
      <xdr:row>2</xdr:row>
      <xdr:rowOff>0</xdr:rowOff>
    </xdr:from>
    <xdr:to>
      <xdr:col>6</xdr:col>
      <xdr:colOff>875625</xdr:colOff>
      <xdr:row>20</xdr:row>
      <xdr:rowOff>171000</xdr:rowOff>
    </xdr:to>
    <xdr:graphicFrame macro="">
      <xdr:nvGraphicFramePr>
        <xdr:cNvPr id="4" name="Gráfico 3">
          <a:extLst>
            <a:ext uri="{FF2B5EF4-FFF2-40B4-BE49-F238E27FC236}">
              <a16:creationId xmlns:a16="http://schemas.microsoft.com/office/drawing/2014/main" id="{00000000-0008-0000-2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observatorioemigracao.pt/np4/9555.html" TargetMode="External"/><Relationship Id="rId1" Type="http://schemas.openxmlformats.org/officeDocument/2006/relationships/hyperlink" Target="http://observatorioemigracao.pt/np4/8713.html" TargetMode="Externa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observatorioemigracao.pt/np4/8713.html" TargetMode="External"/><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observatorioemigracao.pt/np4/8713.html" TargetMode="External"/><Relationship Id="rId1" Type="http://schemas.openxmlformats.org/officeDocument/2006/relationships/hyperlink" Target="http://observatorioemigracao.pt/np4/9555.html"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0"/>
  <sheetViews>
    <sheetView showGridLines="0" tabSelected="1" zoomScaleNormal="100" workbookViewId="0">
      <selection activeCell="A26" sqref="A26"/>
    </sheetView>
  </sheetViews>
  <sheetFormatPr defaultColWidth="12.83203125" defaultRowHeight="15" customHeight="1" x14ac:dyDescent="0.2"/>
  <cols>
    <col min="1" max="1" width="14.83203125" style="2" customWidth="1"/>
    <col min="2" max="2" width="60.83203125" style="1" customWidth="1"/>
    <col min="3" max="3" width="60.83203125" style="2" customWidth="1"/>
    <col min="4" max="4" width="14.83203125" style="2" customWidth="1"/>
    <col min="5" max="5" width="120.83203125" style="2" customWidth="1"/>
    <col min="6" max="6" width="60.83203125" style="2" customWidth="1"/>
    <col min="7" max="7" width="10.1640625" style="2" customWidth="1"/>
    <col min="8" max="9" width="12.83203125" style="2" customWidth="1"/>
    <col min="10" max="16384" width="12.83203125" style="2"/>
  </cols>
  <sheetData>
    <row r="1" spans="1:8" ht="30" customHeight="1" x14ac:dyDescent="0.2">
      <c r="A1" s="3"/>
      <c r="B1" s="4"/>
      <c r="C1" s="5"/>
      <c r="D1" s="5"/>
      <c r="E1" s="5"/>
      <c r="F1" s="5"/>
      <c r="G1" s="6"/>
      <c r="H1"/>
    </row>
    <row r="2" spans="1:8" customFormat="1" ht="30" customHeight="1" x14ac:dyDescent="0.2">
      <c r="B2" s="153" t="s">
        <v>16</v>
      </c>
      <c r="C2" s="154"/>
      <c r="D2" s="154"/>
      <c r="E2" s="154"/>
      <c r="F2" s="154"/>
      <c r="G2" s="155"/>
    </row>
    <row r="3" spans="1:8" customFormat="1" ht="15" customHeight="1" x14ac:dyDescent="0.2">
      <c r="B3" s="156"/>
      <c r="C3" s="157"/>
      <c r="D3" s="157"/>
      <c r="E3" s="157"/>
      <c r="F3" s="157"/>
      <c r="G3" s="12"/>
    </row>
    <row r="4" spans="1:8" customFormat="1" ht="15" customHeight="1" x14ac:dyDescent="0.2">
      <c r="B4" s="148" t="str">
        <f>'Quadro 1'!B2</f>
        <v>Quadro 1  População residente em França por naturalidade, 1999-2022</v>
      </c>
      <c r="C4" s="149"/>
      <c r="D4" s="135"/>
      <c r="E4" s="151" t="str">
        <f>'Grafico 1'!B2</f>
        <v>Gráfico 1  Residentes em França nascidos em Portugal, 1999-2022</v>
      </c>
      <c r="F4" s="152"/>
      <c r="G4" s="13"/>
    </row>
    <row r="5" spans="1:8" customFormat="1" ht="15" customHeight="1" x14ac:dyDescent="0.2">
      <c r="B5" s="148" t="str">
        <f>'Quadro 2'!B2</f>
        <v>Quadro 2  Entradas de portugueses em França, 2003-2021</v>
      </c>
      <c r="C5" s="149"/>
      <c r="D5" s="30"/>
      <c r="E5" s="151" t="str">
        <f>'Grafico 2'!B2</f>
        <v>Gráfico 2  Entradas de portugueses em França, 2003-2021</v>
      </c>
      <c r="F5" s="152"/>
      <c r="G5" s="13"/>
    </row>
    <row r="6" spans="1:8" customFormat="1" ht="15" customHeight="1" x14ac:dyDescent="0.2">
      <c r="B6" s="148" t="str">
        <f>'Quadro 3'!B2</f>
        <v>Quadro 3  Ano de criação das associações de portugueses em França, por décadas, 1902-2023</v>
      </c>
      <c r="C6" s="149"/>
      <c r="D6" s="135"/>
      <c r="E6" s="151" t="str">
        <f>'Grafico 3'!B2</f>
        <v>Gráfico 3  Ano de criação das associações de portugueses em França, por décadas, em percentagem, 1902-2023</v>
      </c>
      <c r="F6" s="152"/>
      <c r="G6" s="13"/>
    </row>
    <row r="7" spans="1:8" customFormat="1" ht="15" customHeight="1" x14ac:dyDescent="0.2">
      <c r="B7" s="148" t="str">
        <f>'Quadro 4'!B2</f>
        <v>Quadro 4  Estado de atividade das associações de portugueses em França, 2023</v>
      </c>
      <c r="C7" s="148"/>
      <c r="D7" s="30"/>
      <c r="E7" s="151" t="str">
        <f>'Grafico 4'!B2</f>
        <v>Gráfico 4  Estado de atividade das associações de portugueses em França em percentagem, 2023</v>
      </c>
      <c r="F7" s="152"/>
    </row>
    <row r="8" spans="1:8" customFormat="1" ht="15" customHeight="1" x14ac:dyDescent="0.2">
      <c r="B8" s="150" t="str">
        <f>'Quadro 5'!B2</f>
        <v>Quadro 5  Associações de portugueses por departamento de França, 1902-2023</v>
      </c>
      <c r="C8" s="148"/>
      <c r="D8" s="30"/>
      <c r="E8" s="136" t="str">
        <f>'Grafico 5'!B2</f>
        <v>Gráfico 5  Top 13 departamentos de França com associações de portugueses, 1902-2023</v>
      </c>
      <c r="F8" s="135"/>
    </row>
    <row r="9" spans="1:8" customFormat="1" ht="15" customHeight="1" x14ac:dyDescent="0.2">
      <c r="B9" s="148" t="str">
        <f>'Quadro 6'!B2</f>
        <v>Quadro 6  Meios de contacto disponibilizados pelas associações de portugueses em França, 1902-2023</v>
      </c>
      <c r="C9" s="148"/>
      <c r="D9" s="30"/>
      <c r="E9" s="136" t="str">
        <f>'Grafico 6'!B2</f>
        <v>Gráfico 6  Meios de contacto disponibilizados pelas associações de portugueses em França, em percentagem, 1902-2023</v>
      </c>
      <c r="F9" s="135"/>
    </row>
    <row r="10" spans="1:8" customFormat="1" ht="15" customHeight="1" x14ac:dyDescent="0.2">
      <c r="B10" s="148" t="str">
        <f>'Quadro 7'!B2</f>
        <v>Quadro 7  Presidência das associações de portugueses em França segundo o sexo, 1902-2023</v>
      </c>
      <c r="C10" s="148"/>
      <c r="D10" s="30"/>
      <c r="E10" s="136" t="str">
        <f>'Grafico 7'!B2</f>
        <v>Gráfico 7  Presidência das associações de portugueses em França segundo o sexo, em percentagem, 1902-2023</v>
      </c>
      <c r="F10" s="135"/>
    </row>
    <row r="11" spans="1:8" customFormat="1" ht="15" customHeight="1" x14ac:dyDescent="0.2">
      <c r="B11" s="148" t="str">
        <f>'Quadro 8'!B2</f>
        <v>Quadro 8  Associações de portugueses em França por tipo de associação, 1902-2023</v>
      </c>
      <c r="C11" s="148"/>
      <c r="D11" s="30"/>
      <c r="E11" s="136" t="str">
        <f>'Grafico 8'!B2</f>
        <v>Gráfico 8  Associações de portugueses em França por tipo de associação, em percentagem, 1902-2023</v>
      </c>
      <c r="F11" s="135"/>
    </row>
    <row r="12" spans="1:8" customFormat="1" ht="15" customHeight="1" x14ac:dyDescent="0.2">
      <c r="B12" s="148" t="str">
        <f>'Quadro 9'!B2</f>
        <v>Quadro 9  Ano de criação das associações de portugueses em França, por década de criação e estado de atividade, 1902-2023</v>
      </c>
      <c r="C12" s="148"/>
      <c r="D12" s="30"/>
      <c r="E12" s="136" t="str">
        <f>'Grafico 9'!B2</f>
        <v>Gráfico 9  Ano de criação das associações de portugueses em França, por década de criação e estado de atividade, 1902-2023</v>
      </c>
      <c r="F12" s="135"/>
    </row>
    <row r="13" spans="1:8" customFormat="1" ht="15" customHeight="1" x14ac:dyDescent="0.2">
      <c r="B13" s="148" t="str">
        <f>'Quadro 10'!B2</f>
        <v>Quadro 10  Associações de portugueses em França, por década de criação e departamento, 1902-2023</v>
      </c>
      <c r="C13" s="148"/>
      <c r="D13" s="30"/>
      <c r="E13" s="136" t="str">
        <f>'Grafico 10'!B2</f>
        <v>Gráfico 10  Associações de portugueses em França, por década de criação e meios de contacto utilizados, 1902-2023</v>
      </c>
      <c r="F13" s="135"/>
    </row>
    <row r="14" spans="1:8" customFormat="1" ht="15" customHeight="1" x14ac:dyDescent="0.2">
      <c r="B14" s="148" t="str">
        <f>'Quadro 11'!B2</f>
        <v>Quadro 11  Associações de portugueses em França, por estado de atividade e departamento, 1902-2023</v>
      </c>
      <c r="C14" s="148"/>
      <c r="D14" s="30"/>
      <c r="E14" s="136" t="str">
        <f>'Grafico 11'!B2</f>
        <v>Gráfico 11  Associações de portugueses em França, por estado de atividade e meios de comunicação utilizados, 1902-2023</v>
      </c>
      <c r="F14" s="135"/>
    </row>
    <row r="15" spans="1:8" customFormat="1" ht="15" customHeight="1" x14ac:dyDescent="0.2">
      <c r="B15" s="148" t="str">
        <f>'Quadro 12'!B2</f>
        <v>Quadro 12  Associações de portugueses em França, por década de criação e meios de contacto utilizados, 1902-2023</v>
      </c>
      <c r="C15" s="148"/>
      <c r="D15" s="30"/>
      <c r="E15" s="136" t="str">
        <f>'Grafico 12'!B2</f>
        <v>Gráfico 12  Associações de portugueses em França, por década de criação e sexo do presidente, 1902-2023</v>
      </c>
      <c r="F15" s="135"/>
    </row>
    <row r="16" spans="1:8" customFormat="1" ht="15" customHeight="1" x14ac:dyDescent="0.2">
      <c r="B16" s="148" t="str">
        <f>'Quadro 13'!B2</f>
        <v>Quadro 13  Associações de portugueses em França, por estado de atividade e meios de comunicação utilizados, 1902-2023</v>
      </c>
      <c r="C16" s="148"/>
      <c r="D16" s="30"/>
      <c r="E16" s="136" t="str">
        <f>'Grafico 13'!B2</f>
        <v>Gráfico 13  Associações de portugueses em França, por estado de atividade e sexo da presidência, em percentagem, 1902-2023</v>
      </c>
      <c r="F16" s="135"/>
    </row>
    <row r="17" spans="1:7" customFormat="1" ht="15" customHeight="1" x14ac:dyDescent="0.2">
      <c r="B17" s="148" t="str">
        <f>'Quadro 14'!B2</f>
        <v>Quadro 14  Associações de portugueses em França, por década de criação e sexo do presidente, 1902-2023</v>
      </c>
      <c r="C17" s="148"/>
      <c r="D17" s="30"/>
      <c r="E17" s="136" t="str">
        <f>'Grafico 14'!B2</f>
        <v>Gráfico 14  Associações de portugueses em França, por tipo de associação, 1902-2023</v>
      </c>
      <c r="F17" s="135"/>
    </row>
    <row r="18" spans="1:7" customFormat="1" ht="15" customHeight="1" x14ac:dyDescent="0.2">
      <c r="B18" s="148" t="str">
        <f>'Quadro 15'!B2</f>
        <v>Quadro 15  Associações de portugueses em França, por estado de atividade e sexo da presidência, 1902-2023</v>
      </c>
      <c r="C18" s="148"/>
      <c r="D18" s="30"/>
      <c r="E18" s="136" t="str">
        <f>'Grafico 15'!B2</f>
        <v>Gráfico 15  Associações de portugueses em França, por estado de atividade e tipo de associação, 1902-2023</v>
      </c>
      <c r="F18" s="135"/>
    </row>
    <row r="19" spans="1:7" customFormat="1" ht="15" customHeight="1" x14ac:dyDescent="0.2">
      <c r="B19" s="148" t="str">
        <f>'Quadro 16'!B2</f>
        <v>Quadro 16  Associações de portugueses em França, por tipo de associação, 1902-2023</v>
      </c>
      <c r="C19" s="148"/>
      <c r="D19" s="30"/>
      <c r="E19" s="134"/>
      <c r="F19" s="135"/>
    </row>
    <row r="20" spans="1:7" customFormat="1" ht="15" customHeight="1" x14ac:dyDescent="0.2">
      <c r="B20" s="148" t="str">
        <f>'Quadro 17'!B2</f>
        <v>Quadro 17  Associações de portugueses em França, por estado de atividade e tipo de associação, 1902-2023</v>
      </c>
      <c r="C20" s="148"/>
      <c r="D20" s="30"/>
      <c r="E20" s="134"/>
      <c r="F20" s="135"/>
    </row>
    <row r="21" spans="1:7" ht="15" customHeight="1" x14ac:dyDescent="0.2">
      <c r="B21" s="61"/>
      <c r="C21" s="61"/>
      <c r="D21" s="134"/>
      <c r="E21" s="134"/>
      <c r="F21" s="135"/>
      <c r="G21" s="31"/>
    </row>
    <row r="22" spans="1:7" customFormat="1" ht="30" customHeight="1" x14ac:dyDescent="0.2">
      <c r="B22" s="134" t="str">
        <f>Metainformação!B2</f>
        <v>Metainformação</v>
      </c>
      <c r="C22" s="134"/>
      <c r="D22" s="14"/>
      <c r="E22" s="15"/>
      <c r="F22" s="16"/>
      <c r="G22" s="12"/>
    </row>
    <row r="23" spans="1:7" customFormat="1" ht="15" customHeight="1" x14ac:dyDescent="0.2">
      <c r="A23" s="11" t="s">
        <v>4</v>
      </c>
      <c r="B23" s="59" t="s">
        <v>228</v>
      </c>
      <c r="C23" s="14"/>
      <c r="D23" s="35"/>
      <c r="E23" s="35"/>
      <c r="F23" s="35"/>
      <c r="G23" s="17"/>
    </row>
    <row r="24" spans="1:7" customFormat="1" ht="15" customHeight="1" x14ac:dyDescent="0.2">
      <c r="A24" s="10" t="s">
        <v>5</v>
      </c>
      <c r="B24" s="137" t="s">
        <v>229</v>
      </c>
      <c r="C24" s="35"/>
      <c r="D24" s="137"/>
      <c r="E24" s="36"/>
      <c r="F24" s="36"/>
      <c r="G24" s="17"/>
    </row>
    <row r="25" spans="1:7" customFormat="1" ht="30" customHeight="1" x14ac:dyDescent="0.2">
      <c r="B25" s="139"/>
      <c r="C25" s="140"/>
      <c r="D25" s="18"/>
      <c r="E25" s="19"/>
      <c r="F25" s="19"/>
      <c r="G25" s="17"/>
    </row>
    <row r="26" spans="1:7" customFormat="1" ht="90" customHeight="1" x14ac:dyDescent="0.2">
      <c r="B26" s="214" t="s">
        <v>13</v>
      </c>
      <c r="C26" s="215"/>
      <c r="D26" s="138"/>
      <c r="E26" s="29"/>
      <c r="F26" s="29"/>
      <c r="G26" s="29"/>
    </row>
    <row r="27" spans="1:7" customFormat="1" ht="15" customHeight="1" x14ac:dyDescent="0.2">
      <c r="B27" s="141"/>
      <c r="C27" s="142"/>
    </row>
    <row r="28" spans="1:7" customFormat="1" ht="15" customHeight="1" x14ac:dyDescent="0.2"/>
    <row r="29" spans="1:7" customFormat="1" ht="15" customHeight="1" x14ac:dyDescent="0.2"/>
    <row r="30" spans="1:7" customFormat="1" ht="15" customHeight="1" x14ac:dyDescent="0.2"/>
    <row r="31" spans="1:7" customFormat="1" ht="15" customHeight="1" x14ac:dyDescent="0.2"/>
    <row r="32" spans="1:7"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spans="1:1" customFormat="1" ht="15" customHeight="1" x14ac:dyDescent="0.2">
      <c r="A113" s="2"/>
    </row>
    <row r="114" spans="1:1" customFormat="1" ht="15" customHeight="1" x14ac:dyDescent="0.2">
      <c r="A114" s="2"/>
    </row>
    <row r="115" spans="1:1" customFormat="1" ht="15" customHeight="1" x14ac:dyDescent="0.2">
      <c r="A115" s="2"/>
    </row>
    <row r="116" spans="1:1" customFormat="1" ht="15" customHeight="1" x14ac:dyDescent="0.2">
      <c r="A116" s="2"/>
    </row>
    <row r="117" spans="1:1" customFormat="1" ht="15" customHeight="1" x14ac:dyDescent="0.2">
      <c r="A117" s="2"/>
    </row>
    <row r="118" spans="1:1" customFormat="1" ht="15" customHeight="1" x14ac:dyDescent="0.2">
      <c r="A118" s="2"/>
    </row>
    <row r="119" spans="1:1" customFormat="1" ht="15" customHeight="1" x14ac:dyDescent="0.2">
      <c r="A119" s="2"/>
    </row>
    <row r="120" spans="1:1" customFormat="1" ht="15" customHeight="1" x14ac:dyDescent="0.2">
      <c r="A120" s="2"/>
    </row>
    <row r="121" spans="1:1" customFormat="1" ht="15" customHeight="1" x14ac:dyDescent="0.2">
      <c r="A121" s="2"/>
    </row>
    <row r="122" spans="1:1" customFormat="1" ht="15" customHeight="1" x14ac:dyDescent="0.2">
      <c r="A122" s="2"/>
    </row>
    <row r="123" spans="1:1" customFormat="1" ht="15" customHeight="1" x14ac:dyDescent="0.2">
      <c r="A123" s="2"/>
    </row>
    <row r="124" spans="1:1" customFormat="1" ht="15" customHeight="1" x14ac:dyDescent="0.2">
      <c r="A124" s="2"/>
    </row>
    <row r="125" spans="1:1" customFormat="1" ht="15" customHeight="1" x14ac:dyDescent="0.2">
      <c r="A125" s="2"/>
    </row>
    <row r="126" spans="1:1" customFormat="1" ht="15" customHeight="1" x14ac:dyDescent="0.2">
      <c r="A126" s="2"/>
    </row>
    <row r="127" spans="1:1" customFormat="1" ht="15" customHeight="1" x14ac:dyDescent="0.2">
      <c r="A127" s="2"/>
    </row>
    <row r="128" spans="1:1" customFormat="1" ht="15" customHeight="1" x14ac:dyDescent="0.2">
      <c r="A128" s="2"/>
    </row>
    <row r="129" spans="1:3" customFormat="1" ht="15" customHeight="1" x14ac:dyDescent="0.2">
      <c r="A129" s="2"/>
    </row>
    <row r="130" spans="1:3" ht="15" customHeight="1" x14ac:dyDescent="0.2">
      <c r="B130"/>
      <c r="C130"/>
    </row>
  </sheetData>
  <mergeCells count="24">
    <mergeCell ref="E6:F6"/>
    <mergeCell ref="E7:F7"/>
    <mergeCell ref="B15:C15"/>
    <mergeCell ref="B2:G2"/>
    <mergeCell ref="B3:F3"/>
    <mergeCell ref="E4:F4"/>
    <mergeCell ref="E5:F5"/>
    <mergeCell ref="B4:C4"/>
    <mergeCell ref="B5:C5"/>
    <mergeCell ref="B26:C26"/>
    <mergeCell ref="B6:C6"/>
    <mergeCell ref="B7:C7"/>
    <mergeCell ref="B8:C8"/>
    <mergeCell ref="B9:C9"/>
    <mergeCell ref="B10:C10"/>
    <mergeCell ref="B11:C11"/>
    <mergeCell ref="B12:C12"/>
    <mergeCell ref="B13:C13"/>
    <mergeCell ref="B14:C14"/>
    <mergeCell ref="B16:C16"/>
    <mergeCell ref="B17:C17"/>
    <mergeCell ref="B18:C18"/>
    <mergeCell ref="B19:C19"/>
    <mergeCell ref="B20:C20"/>
  </mergeCells>
  <hyperlinks>
    <hyperlink ref="E4:F4" location="'Grafico 1'!A1" display="'Grafico 1'!A1" xr:uid="{00000000-0004-0000-0000-000000000000}"/>
    <hyperlink ref="E6:F6" location="'Grafico 3'!A1" display="'Grafico 3'!A1" xr:uid="{00000000-0004-0000-0000-000001000000}"/>
    <hyperlink ref="B21:D21" location="Metainformação!A1" display="Metainformação!A1" xr:uid="{00000000-0004-0000-0000-000002000000}"/>
    <hyperlink ref="B4:C4" location="'Quadro 1'!A1" display="'Quadro 1'!A1" xr:uid="{00000000-0004-0000-0000-000003000000}"/>
    <hyperlink ref="B5:C5" location="'Quadro 2'!A1" display="'Quadro 2'!A1" xr:uid="{00000000-0004-0000-0000-000004000000}"/>
    <hyperlink ref="B6:C6" location="'Quadro 3'!A1" display="'Quadro 3'!A1" xr:uid="{00000000-0004-0000-0000-000005000000}"/>
    <hyperlink ref="B7:C7" location="'Quadro 4'!A1" display="'Quadro 4'!A1" xr:uid="{00000000-0004-0000-0000-000006000000}"/>
    <hyperlink ref="B24" r:id="rId1" xr:uid="{00000000-0004-0000-0000-000007000000}"/>
    <hyperlink ref="B24:D24" r:id="rId2" display="http://observatorioemigracao.pt/np4/8713.html" xr:uid="{00000000-0004-0000-0000-000008000000}"/>
    <hyperlink ref="B8:C8" location="'Quadro 5'!A1" display="'Quadro 5'!A1" xr:uid="{00000000-0004-0000-0000-000009000000}"/>
    <hyperlink ref="B9:C9" location="'Quadro 6'!A1" display="'Quadro 6'!A1" xr:uid="{00000000-0004-0000-0000-00000A000000}"/>
    <hyperlink ref="B10:C10" location="'Quadro 7'!A1" display="'Quadro 7'!A1" xr:uid="{00000000-0004-0000-0000-00000B000000}"/>
    <hyperlink ref="B11:C11" location="'Quadro 8'!A1" display="'Quadro 8'!A1" xr:uid="{00000000-0004-0000-0000-00000C000000}"/>
    <hyperlink ref="B12:C12" location="'Quadro 9'!A1" display="'Quadro 9'!A1" xr:uid="{00000000-0004-0000-0000-00000D000000}"/>
    <hyperlink ref="B13:C13" location="'Quadro 10'!A1" display="'Quadro 10'!A1" xr:uid="{00000000-0004-0000-0000-00000E000000}"/>
    <hyperlink ref="B14:C14" location="'Quadro 11'!A1" display="'Quadro 11'!A1" xr:uid="{00000000-0004-0000-0000-00000F000000}"/>
    <hyperlink ref="B16:C16" location="'Quadro 13'!A1" display="'Quadro 13'!A1" xr:uid="{00000000-0004-0000-0000-000010000000}"/>
    <hyperlink ref="B17:C17" location="'Quadro 14'!A1" display="'Quadro 14'!A1" xr:uid="{00000000-0004-0000-0000-000011000000}"/>
    <hyperlink ref="B18:C18" location="'Quadro 15'!A1" display="'Quadro 15'!A1" xr:uid="{00000000-0004-0000-0000-000012000000}"/>
    <hyperlink ref="B19:C19" location="'Quadro 16'!A1" display="'Quadro 16'!A1" xr:uid="{00000000-0004-0000-0000-000013000000}"/>
    <hyperlink ref="B20:C20" location="'Quadro 17'!A1" display="'Quadro 17'!A1" xr:uid="{00000000-0004-0000-0000-000014000000}"/>
    <hyperlink ref="E7:F7" location="'Grafico 4'!A1" display="'Grafico 4'!A1" xr:uid="{00000000-0004-0000-0000-000015000000}"/>
    <hyperlink ref="E8" location="'Grafico 5'!A1" display="'Grafico 5'!A1" xr:uid="{00000000-0004-0000-0000-000016000000}"/>
    <hyperlink ref="E9" location="'Grafico 6'!A1" display="'Grafico 6'!A1" xr:uid="{00000000-0004-0000-0000-000017000000}"/>
    <hyperlink ref="E10" location="'Grafico 7'!A1" display="'Grafico 7'!A1" xr:uid="{00000000-0004-0000-0000-000018000000}"/>
    <hyperlink ref="E11" location="'Grafico 8'!A1" display="'Grafico 8'!A1" xr:uid="{00000000-0004-0000-0000-000019000000}"/>
    <hyperlink ref="E12" location="'Grafico 9'!A1" display="'Grafico 9'!A1" xr:uid="{00000000-0004-0000-0000-00001A000000}"/>
    <hyperlink ref="E13" location="'Grafico 10'!A1" display="'Grafico 10'!A1" xr:uid="{00000000-0004-0000-0000-00001B000000}"/>
    <hyperlink ref="E14" location="'Grafico 11'!A1" display="'Grafico 11'!A1" xr:uid="{00000000-0004-0000-0000-00001C000000}"/>
    <hyperlink ref="E15" location="'Grafico 12'!A1" display="'Grafico 12'!A1" xr:uid="{00000000-0004-0000-0000-00001D000000}"/>
    <hyperlink ref="E16" location="'Grafico 13'!A1" display="'Grafico 13'!A1" xr:uid="{00000000-0004-0000-0000-00001E000000}"/>
    <hyperlink ref="E17" location="'Grafico 14'!A1" display="'Grafico 14'!A1" xr:uid="{00000000-0004-0000-0000-00001F000000}"/>
    <hyperlink ref="E18" location="'Grafico 15'!A1" display="'Grafico 15'!A1" xr:uid="{00000000-0004-0000-0000-000020000000}"/>
    <hyperlink ref="E5:F5" location="'Grafico 2'!A1" display="'Grafico 2'!A1" xr:uid="{00000000-0004-0000-0000-000021000000}"/>
    <hyperlink ref="B15:C15" location="'Quadro 12'!A1" display="'Quadro 12'!A1" xr:uid="{00000000-0004-0000-0000-000022000000}"/>
  </hyperlinks>
  <pageMargins left="0.7" right="0.7" top="0.75" bottom="0.75" header="0.3" footer="0.3"/>
  <pageSetup paperSize="9" orientation="portrait" horizontalDpi="4294967293"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2"/>
  <sheetViews>
    <sheetView showGridLines="0" workbookViewId="0">
      <selection activeCell="B2" sqref="B2:G2"/>
    </sheetView>
  </sheetViews>
  <sheetFormatPr defaultColWidth="12.83203125" defaultRowHeight="15" customHeight="1" x14ac:dyDescent="0.2"/>
  <cols>
    <col min="1" max="1" width="14.83203125" style="2" customWidth="1"/>
    <col min="2" max="3" width="14.83203125" style="1" customWidth="1"/>
    <col min="4" max="7" width="14.83203125" style="2" customWidth="1"/>
    <col min="8" max="16384" width="12.83203125" style="2"/>
  </cols>
  <sheetData>
    <row r="1" spans="1:9" ht="30" customHeight="1" x14ac:dyDescent="0.2">
      <c r="A1" s="3"/>
      <c r="B1" s="4"/>
      <c r="C1" s="7" t="s">
        <v>15</v>
      </c>
      <c r="D1" s="6"/>
      <c r="E1" s="6"/>
      <c r="F1" s="6"/>
    </row>
    <row r="2" spans="1:9" ht="45" customHeight="1" thickBot="1" x14ac:dyDescent="0.25">
      <c r="B2" s="160" t="s">
        <v>235</v>
      </c>
      <c r="C2" s="160"/>
      <c r="D2" s="160"/>
      <c r="E2" s="160"/>
      <c r="F2" s="160"/>
      <c r="G2" s="160"/>
    </row>
    <row r="3" spans="1:9" customFormat="1" ht="30" customHeight="1" x14ac:dyDescent="0.2">
      <c r="B3" s="192" t="s">
        <v>210</v>
      </c>
      <c r="C3" s="193"/>
      <c r="D3" s="185" t="s">
        <v>78</v>
      </c>
      <c r="E3" s="186"/>
      <c r="F3" s="187"/>
      <c r="G3" s="188" t="s">
        <v>0</v>
      </c>
    </row>
    <row r="4" spans="1:9" customFormat="1" ht="30" customHeight="1" x14ac:dyDescent="0.2">
      <c r="B4" s="194"/>
      <c r="C4" s="195"/>
      <c r="D4" s="60" t="s">
        <v>79</v>
      </c>
      <c r="E4" s="97" t="s">
        <v>80</v>
      </c>
      <c r="F4" s="105" t="s">
        <v>81</v>
      </c>
      <c r="G4" s="189"/>
    </row>
    <row r="5" spans="1:9" customFormat="1" ht="30" customHeight="1" x14ac:dyDescent="0.2">
      <c r="B5" s="115" t="s">
        <v>0</v>
      </c>
      <c r="C5" s="109" t="s">
        <v>8</v>
      </c>
      <c r="D5" s="54">
        <f t="shared" ref="D5" si="0">SUM(D6,D8,D10,D12,D14,D16,D18,D20,D22,D24,D26,D28,D30)</f>
        <v>608</v>
      </c>
      <c r="E5" s="54">
        <f>SUM(E6,E8,E10,E12,E14,E16,E18,E20,E22,E24,E26,E28,E30)</f>
        <v>55</v>
      </c>
      <c r="F5" s="54">
        <f>SUM(F6,F8,F10,F12,F14,F16,F18,F20,F22,F24,F26,F28,F30)</f>
        <v>656</v>
      </c>
      <c r="G5" s="87">
        <v>1319</v>
      </c>
      <c r="I5" s="2"/>
    </row>
    <row r="6" spans="1:9" customFormat="1" ht="15" customHeight="1" x14ac:dyDescent="0.2">
      <c r="B6" s="190" t="s">
        <v>234</v>
      </c>
      <c r="C6" s="65" t="s">
        <v>2</v>
      </c>
      <c r="D6" s="68">
        <v>1</v>
      </c>
      <c r="E6" s="65">
        <v>0</v>
      </c>
      <c r="F6" s="65">
        <v>0</v>
      </c>
      <c r="G6" s="68">
        <f t="shared" ref="G6:G31" si="1">F6+D6+E6</f>
        <v>1</v>
      </c>
      <c r="I6" s="2"/>
    </row>
    <row r="7" spans="1:9" customFormat="1" ht="15" customHeight="1" x14ac:dyDescent="0.2">
      <c r="B7" s="191"/>
      <c r="C7" s="65" t="s">
        <v>77</v>
      </c>
      <c r="D7" s="74">
        <f>D6/G6*100</f>
        <v>100</v>
      </c>
      <c r="E7" s="102">
        <v>0</v>
      </c>
      <c r="F7" s="102">
        <v>0</v>
      </c>
      <c r="G7" s="68">
        <f t="shared" si="1"/>
        <v>100</v>
      </c>
      <c r="I7" s="2"/>
    </row>
    <row r="8" spans="1:9" customFormat="1" ht="15" customHeight="1" x14ac:dyDescent="0.2">
      <c r="B8" s="190" t="s">
        <v>188</v>
      </c>
      <c r="C8" s="65" t="s">
        <v>2</v>
      </c>
      <c r="D8" s="68">
        <v>0</v>
      </c>
      <c r="E8" s="65">
        <v>0</v>
      </c>
      <c r="F8" s="65">
        <v>0</v>
      </c>
      <c r="G8" s="68">
        <f t="shared" si="1"/>
        <v>0</v>
      </c>
      <c r="I8" s="2"/>
    </row>
    <row r="9" spans="1:9" customFormat="1" ht="15" customHeight="1" x14ac:dyDescent="0.2">
      <c r="B9" s="191"/>
      <c r="C9" s="65" t="s">
        <v>77</v>
      </c>
      <c r="D9" s="100">
        <v>0</v>
      </c>
      <c r="E9" s="102">
        <v>0</v>
      </c>
      <c r="F9" s="102">
        <v>0</v>
      </c>
      <c r="G9" s="68">
        <f t="shared" si="1"/>
        <v>0</v>
      </c>
      <c r="I9" s="2"/>
    </row>
    <row r="10" spans="1:9" customFormat="1" ht="15" customHeight="1" x14ac:dyDescent="0.2">
      <c r="B10" s="190" t="s">
        <v>189</v>
      </c>
      <c r="C10" s="65" t="s">
        <v>2</v>
      </c>
      <c r="D10" s="68">
        <v>1</v>
      </c>
      <c r="E10" s="65">
        <v>0</v>
      </c>
      <c r="F10" s="65">
        <v>0</v>
      </c>
      <c r="G10" s="68">
        <f t="shared" si="1"/>
        <v>1</v>
      </c>
      <c r="I10" s="2"/>
    </row>
    <row r="11" spans="1:9" customFormat="1" ht="15" customHeight="1" x14ac:dyDescent="0.2">
      <c r="B11" s="191"/>
      <c r="C11" s="65" t="s">
        <v>77</v>
      </c>
      <c r="D11" s="74">
        <f>D10/G10*100</f>
        <v>100</v>
      </c>
      <c r="E11" s="102">
        <v>0</v>
      </c>
      <c r="F11" s="102">
        <v>0</v>
      </c>
      <c r="G11" s="68">
        <f t="shared" si="1"/>
        <v>100</v>
      </c>
      <c r="I11" s="2"/>
    </row>
    <row r="12" spans="1:9" customFormat="1" ht="15" customHeight="1" x14ac:dyDescent="0.2">
      <c r="B12" s="190" t="s">
        <v>190</v>
      </c>
      <c r="C12" s="65" t="s">
        <v>2</v>
      </c>
      <c r="D12" s="68">
        <v>1</v>
      </c>
      <c r="E12" s="65">
        <v>0</v>
      </c>
      <c r="F12" s="65">
        <v>0</v>
      </c>
      <c r="G12" s="68">
        <f t="shared" si="1"/>
        <v>1</v>
      </c>
      <c r="I12" s="2"/>
    </row>
    <row r="13" spans="1:9" customFormat="1" ht="15" customHeight="1" x14ac:dyDescent="0.2">
      <c r="B13" s="191"/>
      <c r="C13" s="65" t="s">
        <v>77</v>
      </c>
      <c r="D13" s="68">
        <f>D12/G12*100</f>
        <v>100</v>
      </c>
      <c r="E13" s="102">
        <v>0</v>
      </c>
      <c r="F13" s="102">
        <v>0</v>
      </c>
      <c r="G13" s="68">
        <f t="shared" si="1"/>
        <v>100</v>
      </c>
      <c r="I13" s="2"/>
    </row>
    <row r="14" spans="1:9" customFormat="1" ht="15" customHeight="1" x14ac:dyDescent="0.2">
      <c r="B14" s="190" t="s">
        <v>191</v>
      </c>
      <c r="C14" s="65" t="s">
        <v>2</v>
      </c>
      <c r="D14" s="68">
        <v>1</v>
      </c>
      <c r="E14" s="65">
        <v>0</v>
      </c>
      <c r="F14" s="65">
        <v>1</v>
      </c>
      <c r="G14" s="68">
        <f t="shared" si="1"/>
        <v>2</v>
      </c>
      <c r="I14" s="2"/>
    </row>
    <row r="15" spans="1:9" customFormat="1" ht="15" customHeight="1" x14ac:dyDescent="0.2">
      <c r="B15" s="191"/>
      <c r="C15" s="65" t="s">
        <v>77</v>
      </c>
      <c r="D15" s="100">
        <f>D14/G14*100</f>
        <v>50</v>
      </c>
      <c r="E15" s="102">
        <v>0</v>
      </c>
      <c r="F15" s="102">
        <f>F14/G14*100</f>
        <v>50</v>
      </c>
      <c r="G15" s="68">
        <f t="shared" si="1"/>
        <v>100</v>
      </c>
      <c r="I15" s="2"/>
    </row>
    <row r="16" spans="1:9" customFormat="1" ht="15" customHeight="1" x14ac:dyDescent="0.2">
      <c r="B16" s="190" t="s">
        <v>192</v>
      </c>
      <c r="C16" s="65" t="s">
        <v>2</v>
      </c>
      <c r="D16" s="68">
        <v>2</v>
      </c>
      <c r="E16" s="65">
        <v>0</v>
      </c>
      <c r="F16" s="65">
        <v>1</v>
      </c>
      <c r="G16" s="68">
        <f t="shared" si="1"/>
        <v>3</v>
      </c>
      <c r="I16" s="2"/>
    </row>
    <row r="17" spans="2:9" customFormat="1" ht="15" customHeight="1" x14ac:dyDescent="0.2">
      <c r="B17" s="191"/>
      <c r="C17" s="65" t="s">
        <v>77</v>
      </c>
      <c r="D17" s="100">
        <f>D16/G16*100</f>
        <v>66.666666666666657</v>
      </c>
      <c r="E17" s="102">
        <v>0</v>
      </c>
      <c r="F17" s="102">
        <f>F16/G16*100</f>
        <v>33.333333333333329</v>
      </c>
      <c r="G17" s="68">
        <f t="shared" si="1"/>
        <v>99.999999999999986</v>
      </c>
      <c r="I17" s="2"/>
    </row>
    <row r="18" spans="2:9" customFormat="1" ht="15" customHeight="1" x14ac:dyDescent="0.2">
      <c r="B18" s="190" t="s">
        <v>193</v>
      </c>
      <c r="C18" s="65" t="s">
        <v>2</v>
      </c>
      <c r="D18" s="68">
        <v>11</v>
      </c>
      <c r="E18" s="65">
        <v>0</v>
      </c>
      <c r="F18" s="65">
        <v>2</v>
      </c>
      <c r="G18" s="68">
        <f t="shared" si="1"/>
        <v>13</v>
      </c>
      <c r="I18" s="2"/>
    </row>
    <row r="19" spans="2:9" customFormat="1" ht="15" customHeight="1" x14ac:dyDescent="0.2">
      <c r="B19" s="191"/>
      <c r="C19" s="65" t="s">
        <v>77</v>
      </c>
      <c r="D19" s="100">
        <f>D18/G18*100</f>
        <v>84.615384615384613</v>
      </c>
      <c r="E19" s="102">
        <v>0</v>
      </c>
      <c r="F19" s="102">
        <f>F18/G18*100</f>
        <v>15.384615384615385</v>
      </c>
      <c r="G19" s="68">
        <f t="shared" si="1"/>
        <v>100</v>
      </c>
      <c r="I19" s="2"/>
    </row>
    <row r="20" spans="2:9" customFormat="1" ht="15" customHeight="1" x14ac:dyDescent="0.2">
      <c r="B20" s="190" t="s">
        <v>194</v>
      </c>
      <c r="C20" s="65" t="s">
        <v>2</v>
      </c>
      <c r="D20" s="68">
        <v>128</v>
      </c>
      <c r="E20" s="65">
        <v>9</v>
      </c>
      <c r="F20" s="65">
        <v>71</v>
      </c>
      <c r="G20" s="68">
        <f t="shared" si="1"/>
        <v>208</v>
      </c>
      <c r="I20" s="2"/>
    </row>
    <row r="21" spans="2:9" customFormat="1" ht="15" customHeight="1" x14ac:dyDescent="0.2">
      <c r="B21" s="191"/>
      <c r="C21" s="65" t="s">
        <v>77</v>
      </c>
      <c r="D21" s="100">
        <f>D20/G20*100</f>
        <v>61.53846153846154</v>
      </c>
      <c r="E21" s="102">
        <f>E20/G20*100</f>
        <v>4.3269230769230766</v>
      </c>
      <c r="F21" s="102">
        <f>F20/G20*100</f>
        <v>34.134615384615387</v>
      </c>
      <c r="G21" s="68">
        <f t="shared" si="1"/>
        <v>100.00000000000001</v>
      </c>
      <c r="I21" s="2"/>
    </row>
    <row r="22" spans="2:9" customFormat="1" ht="15" customHeight="1" x14ac:dyDescent="0.2">
      <c r="B22" s="190" t="s">
        <v>195</v>
      </c>
      <c r="C22" s="65" t="s">
        <v>2</v>
      </c>
      <c r="D22" s="68">
        <v>134</v>
      </c>
      <c r="E22" s="65">
        <v>8</v>
      </c>
      <c r="F22" s="65">
        <v>111</v>
      </c>
      <c r="G22" s="68">
        <f t="shared" si="1"/>
        <v>253</v>
      </c>
      <c r="I22" s="2"/>
    </row>
    <row r="23" spans="2:9" customFormat="1" ht="15" customHeight="1" x14ac:dyDescent="0.2">
      <c r="B23" s="191"/>
      <c r="C23" s="65" t="s">
        <v>77</v>
      </c>
      <c r="D23" s="100">
        <f>D22/G22*100</f>
        <v>52.964426877470359</v>
      </c>
      <c r="E23" s="102">
        <f>E22/G22*100</f>
        <v>3.1620553359683794</v>
      </c>
      <c r="F23" s="102">
        <f>F22/G22*100</f>
        <v>43.873517786561266</v>
      </c>
      <c r="G23" s="68">
        <f t="shared" si="1"/>
        <v>100</v>
      </c>
      <c r="I23" s="2"/>
    </row>
    <row r="24" spans="2:9" customFormat="1" ht="15" customHeight="1" x14ac:dyDescent="0.2">
      <c r="B24" s="190" t="s">
        <v>196</v>
      </c>
      <c r="C24" s="65" t="s">
        <v>2</v>
      </c>
      <c r="D24" s="68">
        <v>74</v>
      </c>
      <c r="E24" s="65">
        <v>16</v>
      </c>
      <c r="F24" s="65">
        <v>96</v>
      </c>
      <c r="G24" s="68">
        <f t="shared" si="1"/>
        <v>186</v>
      </c>
      <c r="I24" s="2"/>
    </row>
    <row r="25" spans="2:9" customFormat="1" ht="15" customHeight="1" x14ac:dyDescent="0.2">
      <c r="B25" s="191"/>
      <c r="C25" s="65" t="s">
        <v>77</v>
      </c>
      <c r="D25" s="100">
        <f>D24/G24*100</f>
        <v>39.784946236559136</v>
      </c>
      <c r="E25" s="102">
        <f>E24/G24*100</f>
        <v>8.6021505376344098</v>
      </c>
      <c r="F25" s="102">
        <f>F24/G24*100</f>
        <v>51.612903225806448</v>
      </c>
      <c r="G25" s="68">
        <f t="shared" si="1"/>
        <v>100</v>
      </c>
      <c r="I25" s="2"/>
    </row>
    <row r="26" spans="2:9" customFormat="1" ht="15" customHeight="1" x14ac:dyDescent="0.2">
      <c r="B26" s="190" t="s">
        <v>197</v>
      </c>
      <c r="C26" s="65" t="s">
        <v>2</v>
      </c>
      <c r="D26" s="68">
        <v>91</v>
      </c>
      <c r="E26" s="65">
        <v>15</v>
      </c>
      <c r="F26" s="65">
        <v>138</v>
      </c>
      <c r="G26" s="68">
        <f t="shared" si="1"/>
        <v>244</v>
      </c>
      <c r="I26" s="2"/>
    </row>
    <row r="27" spans="2:9" customFormat="1" ht="15" customHeight="1" x14ac:dyDescent="0.2">
      <c r="B27" s="191"/>
      <c r="C27" s="65" t="s">
        <v>77</v>
      </c>
      <c r="D27" s="100">
        <f>D26/G26*100</f>
        <v>37.295081967213115</v>
      </c>
      <c r="E27" s="102">
        <f>E26/G26*100</f>
        <v>6.1475409836065573</v>
      </c>
      <c r="F27" s="102">
        <f>F26/G26*100</f>
        <v>56.557377049180324</v>
      </c>
      <c r="G27" s="68">
        <f t="shared" si="1"/>
        <v>100</v>
      </c>
      <c r="I27" s="2"/>
    </row>
    <row r="28" spans="2:9" customFormat="1" ht="15" customHeight="1" x14ac:dyDescent="0.2">
      <c r="B28" s="190" t="s">
        <v>198</v>
      </c>
      <c r="C28" s="107" t="s">
        <v>2</v>
      </c>
      <c r="D28" s="68">
        <v>138</v>
      </c>
      <c r="E28" s="65">
        <v>6</v>
      </c>
      <c r="F28" s="65">
        <v>205</v>
      </c>
      <c r="G28" s="68">
        <f t="shared" si="1"/>
        <v>349</v>
      </c>
      <c r="I28" s="2"/>
    </row>
    <row r="29" spans="2:9" customFormat="1" ht="15" customHeight="1" x14ac:dyDescent="0.2">
      <c r="B29" s="191"/>
      <c r="C29" s="107" t="s">
        <v>77</v>
      </c>
      <c r="D29" s="100">
        <f>D28/G28*100</f>
        <v>39.541547277936964</v>
      </c>
      <c r="E29" s="102">
        <f>E28/G28*100</f>
        <v>1.7191977077363898</v>
      </c>
      <c r="F29" s="102">
        <f>F28/G28*100</f>
        <v>58.739255014326652</v>
      </c>
      <c r="G29" s="68">
        <f t="shared" si="1"/>
        <v>100</v>
      </c>
      <c r="I29" s="2"/>
    </row>
    <row r="30" spans="2:9" customFormat="1" ht="15" customHeight="1" x14ac:dyDescent="0.2">
      <c r="B30" s="190" t="s">
        <v>199</v>
      </c>
      <c r="C30" s="107" t="s">
        <v>2</v>
      </c>
      <c r="D30" s="68">
        <v>26</v>
      </c>
      <c r="E30" s="65">
        <v>1</v>
      </c>
      <c r="F30" s="65">
        <v>31</v>
      </c>
      <c r="G30" s="68">
        <f t="shared" si="1"/>
        <v>58</v>
      </c>
      <c r="I30" s="2"/>
    </row>
    <row r="31" spans="2:9" customFormat="1" ht="15" customHeight="1" x14ac:dyDescent="0.2">
      <c r="B31" s="196"/>
      <c r="C31" s="99" t="s">
        <v>77</v>
      </c>
      <c r="D31" s="101">
        <f>D30/G30*100</f>
        <v>44.827586206896555</v>
      </c>
      <c r="E31" s="103">
        <f>E30/G30*100</f>
        <v>1.7241379310344827</v>
      </c>
      <c r="F31" s="104">
        <f>F30/G30*100</f>
        <v>53.448275862068961</v>
      </c>
      <c r="G31" s="75">
        <f t="shared" si="1"/>
        <v>100</v>
      </c>
      <c r="I31" s="2"/>
    </row>
    <row r="32" spans="2:9" customFormat="1" ht="15" customHeight="1" x14ac:dyDescent="0.2"/>
    <row r="33" spans="1:7" customFormat="1" ht="45" customHeight="1" x14ac:dyDescent="0.2">
      <c r="A33" s="9" t="s">
        <v>12</v>
      </c>
      <c r="B33" s="176" t="s">
        <v>241</v>
      </c>
      <c r="C33" s="176"/>
      <c r="D33" s="176"/>
      <c r="E33" s="176"/>
      <c r="F33" s="176"/>
      <c r="G33" s="176"/>
    </row>
    <row r="34" spans="1:7" customFormat="1" ht="24" customHeight="1" x14ac:dyDescent="0.2">
      <c r="A34" s="9" t="s">
        <v>3</v>
      </c>
      <c r="B34" s="159" t="s">
        <v>249</v>
      </c>
      <c r="C34" s="159"/>
      <c r="D34" s="159"/>
      <c r="E34" s="159"/>
      <c r="F34" s="159"/>
      <c r="G34" s="159"/>
    </row>
    <row r="35" spans="1:7" customFormat="1" ht="15" customHeight="1" x14ac:dyDescent="0.2">
      <c r="A35" s="11" t="s">
        <v>4</v>
      </c>
      <c r="B35" s="164" t="s">
        <v>228</v>
      </c>
      <c r="C35" s="164"/>
      <c r="D35" s="35"/>
      <c r="E35" s="35"/>
      <c r="F35" s="35"/>
      <c r="G35" s="17"/>
    </row>
    <row r="36" spans="1:7" customFormat="1" ht="15" customHeight="1" x14ac:dyDescent="0.2">
      <c r="A36" s="143" t="s">
        <v>5</v>
      </c>
      <c r="B36" s="158" t="s">
        <v>229</v>
      </c>
      <c r="C36" s="158"/>
      <c r="D36" s="158"/>
      <c r="E36" s="137"/>
      <c r="F36" s="144"/>
      <c r="G36" s="17"/>
    </row>
    <row r="37" spans="1:7" customFormat="1" ht="15" customHeight="1" x14ac:dyDescent="0.2"/>
    <row r="38" spans="1:7" customFormat="1" ht="15" customHeight="1" x14ac:dyDescent="0.2"/>
    <row r="39" spans="1:7" customFormat="1" ht="15" customHeight="1" x14ac:dyDescent="0.2"/>
    <row r="40" spans="1:7" customFormat="1" ht="15" customHeight="1" x14ac:dyDescent="0.2"/>
    <row r="41" spans="1:7" customFormat="1" ht="15" customHeight="1" x14ac:dyDescent="0.2"/>
    <row r="42" spans="1:7" customFormat="1" ht="15" customHeight="1" x14ac:dyDescent="0.2"/>
    <row r="43" spans="1:7" customFormat="1" ht="15" customHeight="1" x14ac:dyDescent="0.2"/>
    <row r="44" spans="1:7" customFormat="1" ht="15" customHeight="1" x14ac:dyDescent="0.2"/>
    <row r="45" spans="1:7" customFormat="1" ht="15" customHeight="1" x14ac:dyDescent="0.2"/>
    <row r="46" spans="1:7" customFormat="1" ht="15" customHeight="1" x14ac:dyDescent="0.2"/>
    <row r="47" spans="1:7" customFormat="1" ht="30" customHeight="1" x14ac:dyDescent="0.2">
      <c r="A47" s="2"/>
    </row>
    <row r="48" spans="1:7" customFormat="1" ht="15" customHeight="1" x14ac:dyDescent="0.2">
      <c r="A48" s="2"/>
    </row>
    <row r="49" spans="1:1" customFormat="1" ht="15" customHeight="1" x14ac:dyDescent="0.2">
      <c r="A49" s="2"/>
    </row>
    <row r="50" spans="1:1" customFormat="1" ht="15" customHeight="1" x14ac:dyDescent="0.2">
      <c r="A50" s="2"/>
    </row>
    <row r="51" spans="1:1" customFormat="1" ht="15" customHeight="1" x14ac:dyDescent="0.2">
      <c r="A51" s="2"/>
    </row>
    <row r="52" spans="1:1" customFormat="1" ht="15" customHeight="1" x14ac:dyDescent="0.2">
      <c r="A52" s="2"/>
    </row>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row r="88" spans="2:3" customFormat="1" ht="15" customHeight="1" x14ac:dyDescent="0.2"/>
    <row r="89" spans="2:3" customFormat="1" ht="15" customHeight="1" x14ac:dyDescent="0.2">
      <c r="B89" s="1"/>
      <c r="C89" s="1"/>
    </row>
    <row r="90" spans="2:3" customFormat="1" ht="15" customHeight="1" x14ac:dyDescent="0.2">
      <c r="B90" s="1"/>
      <c r="C90" s="1"/>
    </row>
    <row r="91" spans="2:3" customFormat="1" ht="15" customHeight="1" x14ac:dyDescent="0.2">
      <c r="B91" s="1"/>
      <c r="C91" s="1"/>
    </row>
    <row r="92" spans="2:3" customFormat="1" ht="15" customHeight="1" x14ac:dyDescent="0.2">
      <c r="B92" s="1"/>
      <c r="C92" s="1"/>
    </row>
    <row r="93" spans="2:3" customFormat="1" ht="15" customHeight="1" x14ac:dyDescent="0.2">
      <c r="B93" s="1"/>
      <c r="C93" s="1"/>
    </row>
    <row r="94" spans="2:3" customFormat="1" ht="15" customHeight="1" x14ac:dyDescent="0.2">
      <c r="B94" s="1"/>
      <c r="C94" s="1"/>
    </row>
    <row r="95" spans="2:3" customFormat="1" ht="15" customHeight="1" x14ac:dyDescent="0.2">
      <c r="B95" s="1"/>
      <c r="C95" s="1"/>
    </row>
    <row r="96" spans="2:3" customFormat="1" ht="15" customHeight="1" x14ac:dyDescent="0.2">
      <c r="B96" s="1"/>
      <c r="C96" s="1"/>
    </row>
    <row r="97" spans="2:3" customFormat="1" ht="15" customHeight="1" x14ac:dyDescent="0.2">
      <c r="B97" s="1"/>
      <c r="C97" s="1"/>
    </row>
    <row r="98" spans="2:3" customFormat="1" ht="15" customHeight="1" x14ac:dyDescent="0.2">
      <c r="B98" s="1"/>
      <c r="C98" s="1"/>
    </row>
    <row r="99" spans="2:3" customFormat="1" ht="15" customHeight="1" x14ac:dyDescent="0.2">
      <c r="B99" s="1"/>
      <c r="C99" s="1"/>
    </row>
    <row r="100" spans="2:3" customFormat="1" ht="15" customHeight="1" x14ac:dyDescent="0.2">
      <c r="B100" s="1"/>
      <c r="C100" s="1"/>
    </row>
    <row r="101" spans="2:3" customFormat="1" ht="15" customHeight="1" x14ac:dyDescent="0.2">
      <c r="B101" s="1"/>
      <c r="C101" s="1"/>
    </row>
    <row r="102" spans="2:3" customFormat="1" ht="15" customHeight="1" x14ac:dyDescent="0.2">
      <c r="B102" s="1"/>
      <c r="C102" s="1"/>
    </row>
  </sheetData>
  <mergeCells count="21">
    <mergeCell ref="B36:D36"/>
    <mergeCell ref="B35:C35"/>
    <mergeCell ref="B34:G34"/>
    <mergeCell ref="B6:B7"/>
    <mergeCell ref="B8:B9"/>
    <mergeCell ref="B10:B11"/>
    <mergeCell ref="B12:B13"/>
    <mergeCell ref="B14:B15"/>
    <mergeCell ref="B16:B17"/>
    <mergeCell ref="B30:B31"/>
    <mergeCell ref="B22:B23"/>
    <mergeCell ref="B24:B25"/>
    <mergeCell ref="B26:B27"/>
    <mergeCell ref="B28:B29"/>
    <mergeCell ref="B33:G33"/>
    <mergeCell ref="D3:F3"/>
    <mergeCell ref="G3:G4"/>
    <mergeCell ref="B2:G2"/>
    <mergeCell ref="B18:B19"/>
    <mergeCell ref="B20:B21"/>
    <mergeCell ref="B3:C4"/>
  </mergeCells>
  <hyperlinks>
    <hyperlink ref="C1" location="Indice!A1" display="[índice Ç]" xr:uid="{00000000-0004-0000-0900-000000000000}"/>
    <hyperlink ref="C36:D36" r:id="rId1" display="http://observatorioemigracao.pt/np4/8713.html" xr:uid="{00000000-0004-0000-0900-000001000000}"/>
    <hyperlink ref="B36" r:id="rId2" xr:uid="{00000000-0004-0000-0900-000002000000}"/>
  </hyperlinks>
  <pageMargins left="0.7" right="0.7" top="0.75" bottom="0.75" header="0.3" footer="0.3"/>
  <pageSetup paperSize="9" orientation="portrait" horizontalDpi="4294967293"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172"/>
  <sheetViews>
    <sheetView showGridLines="0" workbookViewId="0">
      <selection activeCell="B2" sqref="B2:AC2"/>
    </sheetView>
  </sheetViews>
  <sheetFormatPr defaultColWidth="12.83203125" defaultRowHeight="15" customHeight="1" x14ac:dyDescent="0.2"/>
  <cols>
    <col min="1" max="1" width="14.83203125" style="2" customWidth="1"/>
    <col min="2" max="2" width="28.83203125" style="1" customWidth="1"/>
    <col min="3" max="26" width="14.83203125" style="1" customWidth="1"/>
    <col min="27" max="29" width="14.83203125" style="2" customWidth="1"/>
    <col min="30" max="16384" width="12.83203125" style="2"/>
  </cols>
  <sheetData>
    <row r="1" spans="1:29" ht="30" customHeight="1" x14ac:dyDescent="0.2">
      <c r="A1" s="3"/>
      <c r="B1" s="4"/>
      <c r="C1" s="7" t="s">
        <v>15</v>
      </c>
      <c r="D1" s="7"/>
      <c r="E1" s="7"/>
      <c r="F1" s="7"/>
      <c r="G1" s="7"/>
      <c r="H1" s="7"/>
      <c r="I1" s="7"/>
      <c r="J1" s="7"/>
      <c r="K1" s="7"/>
      <c r="L1" s="7"/>
      <c r="M1" s="7"/>
      <c r="N1" s="7"/>
      <c r="O1" s="7"/>
      <c r="P1" s="7"/>
      <c r="Q1" s="7"/>
      <c r="R1" s="7"/>
      <c r="S1" s="7"/>
      <c r="T1" s="7"/>
      <c r="U1" s="7"/>
      <c r="V1" s="7"/>
      <c r="W1" s="7"/>
      <c r="X1" s="7"/>
      <c r="Y1" s="7"/>
      <c r="Z1" s="7"/>
      <c r="AA1" s="6"/>
      <c r="AB1" s="6"/>
    </row>
    <row r="2" spans="1:29" ht="45" customHeight="1" thickBot="1" x14ac:dyDescent="0.25">
      <c r="B2" s="160" t="s">
        <v>215</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row>
    <row r="3" spans="1:29" customFormat="1" ht="30" customHeight="1" x14ac:dyDescent="0.2">
      <c r="B3" s="193" t="s">
        <v>177</v>
      </c>
      <c r="C3" s="186" t="s">
        <v>211</v>
      </c>
      <c r="D3" s="186"/>
      <c r="E3" s="186"/>
      <c r="F3" s="186"/>
      <c r="G3" s="186"/>
      <c r="H3" s="186"/>
      <c r="I3" s="186"/>
      <c r="J3" s="186"/>
      <c r="K3" s="186"/>
      <c r="L3" s="186"/>
      <c r="M3" s="186"/>
      <c r="N3" s="186"/>
      <c r="O3" s="186"/>
      <c r="P3" s="186"/>
      <c r="Q3" s="186"/>
      <c r="R3" s="186"/>
      <c r="S3" s="186"/>
      <c r="T3" s="186"/>
      <c r="U3" s="186"/>
      <c r="V3" s="186"/>
      <c r="W3" s="186"/>
      <c r="X3" s="186"/>
      <c r="Y3" s="186"/>
      <c r="Z3" s="186"/>
      <c r="AA3" s="186"/>
      <c r="AB3" s="187"/>
      <c r="AC3" s="188" t="s">
        <v>0</v>
      </c>
    </row>
    <row r="4" spans="1:29" customFormat="1" ht="30" customHeight="1" x14ac:dyDescent="0.2">
      <c r="B4" s="197"/>
      <c r="C4" s="198" t="s">
        <v>234</v>
      </c>
      <c r="D4" s="199"/>
      <c r="E4" s="199" t="s">
        <v>188</v>
      </c>
      <c r="F4" s="199"/>
      <c r="G4" s="199" t="s">
        <v>189</v>
      </c>
      <c r="H4" s="199"/>
      <c r="I4" s="199" t="s">
        <v>190</v>
      </c>
      <c r="J4" s="199"/>
      <c r="K4" s="199" t="s">
        <v>191</v>
      </c>
      <c r="L4" s="199"/>
      <c r="M4" s="199" t="s">
        <v>192</v>
      </c>
      <c r="N4" s="199"/>
      <c r="O4" s="199" t="s">
        <v>193</v>
      </c>
      <c r="P4" s="199"/>
      <c r="Q4" s="199" t="s">
        <v>194</v>
      </c>
      <c r="R4" s="199"/>
      <c r="S4" s="199" t="s">
        <v>195</v>
      </c>
      <c r="T4" s="199"/>
      <c r="U4" s="199" t="s">
        <v>196</v>
      </c>
      <c r="V4" s="199"/>
      <c r="W4" s="199" t="s">
        <v>197</v>
      </c>
      <c r="X4" s="199"/>
      <c r="Y4" s="199" t="s">
        <v>198</v>
      </c>
      <c r="Z4" s="199"/>
      <c r="AA4" s="199" t="s">
        <v>199</v>
      </c>
      <c r="AB4" s="200"/>
      <c r="AC4" s="201"/>
    </row>
    <row r="5" spans="1:29" customFormat="1" ht="15" customHeight="1" x14ac:dyDescent="0.2">
      <c r="B5" s="195"/>
      <c r="C5" s="108" t="s">
        <v>2</v>
      </c>
      <c r="D5" s="108" t="s">
        <v>77</v>
      </c>
      <c r="E5" s="108" t="s">
        <v>2</v>
      </c>
      <c r="F5" s="108" t="s">
        <v>77</v>
      </c>
      <c r="G5" s="108" t="s">
        <v>2</v>
      </c>
      <c r="H5" s="108" t="s">
        <v>77</v>
      </c>
      <c r="I5" s="108" t="s">
        <v>2</v>
      </c>
      <c r="J5" s="108" t="s">
        <v>77</v>
      </c>
      <c r="K5" s="108" t="s">
        <v>2</v>
      </c>
      <c r="L5" s="108" t="s">
        <v>77</v>
      </c>
      <c r="M5" s="108" t="s">
        <v>2</v>
      </c>
      <c r="N5" s="108" t="s">
        <v>77</v>
      </c>
      <c r="O5" s="108" t="s">
        <v>2</v>
      </c>
      <c r="P5" s="108" t="s">
        <v>77</v>
      </c>
      <c r="Q5" s="108" t="s">
        <v>2</v>
      </c>
      <c r="R5" s="108" t="s">
        <v>77</v>
      </c>
      <c r="S5" s="108" t="s">
        <v>2</v>
      </c>
      <c r="T5" s="108" t="s">
        <v>77</v>
      </c>
      <c r="U5" s="108" t="s">
        <v>2</v>
      </c>
      <c r="V5" s="108" t="s">
        <v>77</v>
      </c>
      <c r="W5" s="108" t="s">
        <v>2</v>
      </c>
      <c r="X5" s="108" t="s">
        <v>77</v>
      </c>
      <c r="Y5" s="108" t="s">
        <v>2</v>
      </c>
      <c r="Z5" s="108" t="s">
        <v>77</v>
      </c>
      <c r="AA5" s="108" t="s">
        <v>2</v>
      </c>
      <c r="AB5" s="108" t="s">
        <v>77</v>
      </c>
      <c r="AC5" s="189"/>
    </row>
    <row r="6" spans="1:29" customFormat="1" ht="30" customHeight="1" x14ac:dyDescent="0.2">
      <c r="B6" s="56" t="s">
        <v>0</v>
      </c>
      <c r="C6" s="110">
        <v>1</v>
      </c>
      <c r="D6" s="111">
        <v>100</v>
      </c>
      <c r="E6" s="98">
        <v>0</v>
      </c>
      <c r="F6" s="111">
        <v>0</v>
      </c>
      <c r="G6" s="111">
        <v>1</v>
      </c>
      <c r="H6" s="111">
        <v>100</v>
      </c>
      <c r="I6" s="111">
        <v>1</v>
      </c>
      <c r="J6" s="111">
        <v>100</v>
      </c>
      <c r="K6" s="111">
        <v>2</v>
      </c>
      <c r="L6" s="111">
        <v>100</v>
      </c>
      <c r="M6" s="111">
        <v>3</v>
      </c>
      <c r="N6" s="111">
        <v>100</v>
      </c>
      <c r="O6" s="111">
        <v>13</v>
      </c>
      <c r="P6" s="111">
        <v>100</v>
      </c>
      <c r="Q6" s="111">
        <v>208</v>
      </c>
      <c r="R6" s="111">
        <v>100</v>
      </c>
      <c r="S6" s="111">
        <v>253</v>
      </c>
      <c r="T6" s="111">
        <v>100</v>
      </c>
      <c r="U6" s="111">
        <v>186</v>
      </c>
      <c r="V6" s="111">
        <v>100</v>
      </c>
      <c r="W6" s="111">
        <v>244</v>
      </c>
      <c r="X6" s="111">
        <v>100</v>
      </c>
      <c r="Y6" s="111">
        <v>349</v>
      </c>
      <c r="Z6" s="111">
        <v>100</v>
      </c>
      <c r="AA6" s="111">
        <v>58</v>
      </c>
      <c r="AB6" s="112">
        <v>100</v>
      </c>
      <c r="AC6" s="87">
        <v>1319</v>
      </c>
    </row>
    <row r="7" spans="1:29" customFormat="1" ht="15" customHeight="1" x14ac:dyDescent="0.2">
      <c r="B7" s="106" t="s">
        <v>83</v>
      </c>
      <c r="C7" s="68">
        <v>0</v>
      </c>
      <c r="D7" s="102">
        <v>0</v>
      </c>
      <c r="E7" s="65">
        <v>0</v>
      </c>
      <c r="F7" s="102">
        <v>0</v>
      </c>
      <c r="G7" s="65">
        <v>0</v>
      </c>
      <c r="H7" s="102">
        <v>0</v>
      </c>
      <c r="I7" s="65">
        <v>0</v>
      </c>
      <c r="J7" s="102">
        <v>0</v>
      </c>
      <c r="K7" s="65">
        <v>0</v>
      </c>
      <c r="L7" s="102">
        <v>0</v>
      </c>
      <c r="M7" s="65">
        <v>0</v>
      </c>
      <c r="N7" s="102">
        <v>0</v>
      </c>
      <c r="O7" s="65">
        <v>0</v>
      </c>
      <c r="P7" s="102">
        <v>0</v>
      </c>
      <c r="Q7" s="65">
        <v>3</v>
      </c>
      <c r="R7" s="102">
        <v>1.4423076923076923</v>
      </c>
      <c r="S7" s="65">
        <v>0</v>
      </c>
      <c r="T7" s="102">
        <v>0</v>
      </c>
      <c r="U7" s="65">
        <v>1</v>
      </c>
      <c r="V7" s="102">
        <v>0.53763440860215062</v>
      </c>
      <c r="W7" s="65">
        <v>2</v>
      </c>
      <c r="X7" s="102">
        <v>0.81967213114754101</v>
      </c>
      <c r="Y7" s="65">
        <v>3</v>
      </c>
      <c r="Z7" s="102">
        <v>0.8595988538681949</v>
      </c>
      <c r="AA7" s="65">
        <v>2</v>
      </c>
      <c r="AB7" s="102">
        <v>3.4482758620689653</v>
      </c>
      <c r="AC7" s="68">
        <v>11</v>
      </c>
    </row>
    <row r="8" spans="1:29" customFormat="1" ht="15" customHeight="1" x14ac:dyDescent="0.2">
      <c r="B8" s="106" t="s">
        <v>84</v>
      </c>
      <c r="C8" s="68">
        <v>0</v>
      </c>
      <c r="D8" s="102">
        <v>0</v>
      </c>
      <c r="E8" s="65">
        <v>0</v>
      </c>
      <c r="F8" s="102">
        <v>0</v>
      </c>
      <c r="G8" s="65">
        <v>0</v>
      </c>
      <c r="H8" s="102">
        <v>0</v>
      </c>
      <c r="I8" s="65">
        <v>0</v>
      </c>
      <c r="J8" s="102">
        <v>0</v>
      </c>
      <c r="K8" s="65">
        <v>0</v>
      </c>
      <c r="L8" s="102">
        <v>0</v>
      </c>
      <c r="M8" s="65">
        <v>0</v>
      </c>
      <c r="N8" s="102">
        <v>0</v>
      </c>
      <c r="O8" s="65">
        <v>0</v>
      </c>
      <c r="P8" s="102">
        <v>0</v>
      </c>
      <c r="Q8" s="65">
        <v>3</v>
      </c>
      <c r="R8" s="102">
        <v>1.4423076923076923</v>
      </c>
      <c r="S8" s="65">
        <v>0</v>
      </c>
      <c r="T8" s="102">
        <v>0</v>
      </c>
      <c r="U8" s="65">
        <v>1</v>
      </c>
      <c r="V8" s="102">
        <v>0.53763440860215062</v>
      </c>
      <c r="W8" s="65">
        <v>0</v>
      </c>
      <c r="X8" s="102">
        <v>0</v>
      </c>
      <c r="Y8" s="65">
        <v>0</v>
      </c>
      <c r="Z8" s="102">
        <v>0</v>
      </c>
      <c r="AA8" s="65">
        <v>1</v>
      </c>
      <c r="AB8" s="102">
        <v>1.7241379310344827</v>
      </c>
      <c r="AC8" s="68">
        <v>5</v>
      </c>
    </row>
    <row r="9" spans="1:29" customFormat="1" ht="15" customHeight="1" x14ac:dyDescent="0.2">
      <c r="B9" s="106" t="s">
        <v>85</v>
      </c>
      <c r="C9" s="68">
        <v>0</v>
      </c>
      <c r="D9" s="102">
        <v>0</v>
      </c>
      <c r="E9" s="65">
        <v>0</v>
      </c>
      <c r="F9" s="102">
        <v>0</v>
      </c>
      <c r="G9" s="65">
        <v>0</v>
      </c>
      <c r="H9" s="102">
        <v>0</v>
      </c>
      <c r="I9" s="65">
        <v>0</v>
      </c>
      <c r="J9" s="102">
        <v>0</v>
      </c>
      <c r="K9" s="65">
        <v>0</v>
      </c>
      <c r="L9" s="102">
        <v>0</v>
      </c>
      <c r="M9" s="65">
        <v>0</v>
      </c>
      <c r="N9" s="102">
        <v>0</v>
      </c>
      <c r="O9" s="65">
        <v>0</v>
      </c>
      <c r="P9" s="102">
        <v>0</v>
      </c>
      <c r="Q9" s="65">
        <v>4</v>
      </c>
      <c r="R9" s="102">
        <v>1.9230769230769231</v>
      </c>
      <c r="S9" s="65">
        <v>1</v>
      </c>
      <c r="T9" s="102">
        <v>0.39525691699604742</v>
      </c>
      <c r="U9" s="65">
        <v>2</v>
      </c>
      <c r="V9" s="102">
        <v>1.0752688172043012</v>
      </c>
      <c r="W9" s="65">
        <v>2</v>
      </c>
      <c r="X9" s="102">
        <v>0.81967213114754101</v>
      </c>
      <c r="Y9" s="65">
        <v>2</v>
      </c>
      <c r="Z9" s="102">
        <v>0.57306590257879653</v>
      </c>
      <c r="AA9" s="65">
        <v>2</v>
      </c>
      <c r="AB9" s="102">
        <v>3.4482758620689653</v>
      </c>
      <c r="AC9" s="68">
        <v>13</v>
      </c>
    </row>
    <row r="10" spans="1:29" customFormat="1" ht="15" customHeight="1" x14ac:dyDescent="0.2">
      <c r="B10" s="106" t="s">
        <v>86</v>
      </c>
      <c r="C10" s="68">
        <v>0</v>
      </c>
      <c r="D10" s="102">
        <v>0</v>
      </c>
      <c r="E10" s="65">
        <v>0</v>
      </c>
      <c r="F10" s="102">
        <v>0</v>
      </c>
      <c r="G10" s="65">
        <v>0</v>
      </c>
      <c r="H10" s="102">
        <v>0</v>
      </c>
      <c r="I10" s="65">
        <v>0</v>
      </c>
      <c r="J10" s="102">
        <v>0</v>
      </c>
      <c r="K10" s="65">
        <v>0</v>
      </c>
      <c r="L10" s="102">
        <v>0</v>
      </c>
      <c r="M10" s="65">
        <v>0</v>
      </c>
      <c r="N10" s="102">
        <v>0</v>
      </c>
      <c r="O10" s="65">
        <v>0</v>
      </c>
      <c r="P10" s="102">
        <v>0</v>
      </c>
      <c r="Q10" s="65">
        <v>0</v>
      </c>
      <c r="R10" s="102">
        <v>0</v>
      </c>
      <c r="S10" s="65">
        <v>0</v>
      </c>
      <c r="T10" s="102">
        <v>0</v>
      </c>
      <c r="U10" s="65">
        <v>0</v>
      </c>
      <c r="V10" s="102">
        <v>0</v>
      </c>
      <c r="W10" s="65">
        <v>1</v>
      </c>
      <c r="X10" s="102">
        <v>0.4098360655737705</v>
      </c>
      <c r="Y10" s="65">
        <v>2</v>
      </c>
      <c r="Z10" s="102">
        <v>0.57306590257879653</v>
      </c>
      <c r="AA10" s="65">
        <v>0</v>
      </c>
      <c r="AB10" s="102">
        <v>0</v>
      </c>
      <c r="AC10" s="68">
        <v>3</v>
      </c>
    </row>
    <row r="11" spans="1:29" customFormat="1" ht="15" customHeight="1" x14ac:dyDescent="0.2">
      <c r="B11" s="106" t="s">
        <v>87</v>
      </c>
      <c r="C11" s="68">
        <v>0</v>
      </c>
      <c r="D11" s="102">
        <v>0</v>
      </c>
      <c r="E11" s="65">
        <v>0</v>
      </c>
      <c r="F11" s="102">
        <v>0</v>
      </c>
      <c r="G11" s="65">
        <v>0</v>
      </c>
      <c r="H11" s="102">
        <v>0</v>
      </c>
      <c r="I11" s="65">
        <v>0</v>
      </c>
      <c r="J11" s="102">
        <v>0</v>
      </c>
      <c r="K11" s="65">
        <v>0</v>
      </c>
      <c r="L11" s="102">
        <v>0</v>
      </c>
      <c r="M11" s="65">
        <v>0</v>
      </c>
      <c r="N11" s="102">
        <v>0</v>
      </c>
      <c r="O11" s="65">
        <v>0</v>
      </c>
      <c r="P11" s="102">
        <v>0</v>
      </c>
      <c r="Q11" s="65">
        <v>0</v>
      </c>
      <c r="R11" s="102">
        <v>0</v>
      </c>
      <c r="S11" s="65">
        <v>0</v>
      </c>
      <c r="T11" s="102">
        <v>0</v>
      </c>
      <c r="U11" s="65">
        <v>0</v>
      </c>
      <c r="V11" s="102">
        <v>0</v>
      </c>
      <c r="W11" s="65">
        <v>0</v>
      </c>
      <c r="X11" s="102">
        <v>0</v>
      </c>
      <c r="Y11" s="65">
        <v>4</v>
      </c>
      <c r="Z11" s="102">
        <v>1.1461318051575931</v>
      </c>
      <c r="AA11" s="65">
        <v>0</v>
      </c>
      <c r="AB11" s="102">
        <v>0</v>
      </c>
      <c r="AC11" s="68">
        <v>4</v>
      </c>
    </row>
    <row r="12" spans="1:29" customFormat="1" ht="15" customHeight="1" x14ac:dyDescent="0.2">
      <c r="B12" s="106" t="s">
        <v>88</v>
      </c>
      <c r="C12" s="68">
        <v>0</v>
      </c>
      <c r="D12" s="102">
        <v>0</v>
      </c>
      <c r="E12" s="65">
        <v>0</v>
      </c>
      <c r="F12" s="102">
        <v>0</v>
      </c>
      <c r="G12" s="65">
        <v>0</v>
      </c>
      <c r="H12" s="102">
        <v>0</v>
      </c>
      <c r="I12" s="65">
        <v>0</v>
      </c>
      <c r="J12" s="102">
        <v>0</v>
      </c>
      <c r="K12" s="65">
        <v>0</v>
      </c>
      <c r="L12" s="102">
        <v>0</v>
      </c>
      <c r="M12" s="65">
        <v>0</v>
      </c>
      <c r="N12" s="102">
        <v>0</v>
      </c>
      <c r="O12" s="65">
        <v>0</v>
      </c>
      <c r="P12" s="102">
        <v>0</v>
      </c>
      <c r="Q12" s="65">
        <v>2</v>
      </c>
      <c r="R12" s="102">
        <v>0.96153846153846156</v>
      </c>
      <c r="S12" s="65">
        <v>3</v>
      </c>
      <c r="T12" s="102">
        <v>1.1857707509881421</v>
      </c>
      <c r="U12" s="65">
        <v>4</v>
      </c>
      <c r="V12" s="102">
        <v>2.1505376344086025</v>
      </c>
      <c r="W12" s="65">
        <v>2</v>
      </c>
      <c r="X12" s="102">
        <v>0.81967213114754101</v>
      </c>
      <c r="Y12" s="65">
        <v>7</v>
      </c>
      <c r="Z12" s="102">
        <v>2.005730659025788</v>
      </c>
      <c r="AA12" s="65">
        <v>1</v>
      </c>
      <c r="AB12" s="102">
        <v>1.7241379310344827</v>
      </c>
      <c r="AC12" s="68">
        <v>19</v>
      </c>
    </row>
    <row r="13" spans="1:29" customFormat="1" ht="15" customHeight="1" x14ac:dyDescent="0.2">
      <c r="B13" s="106" t="s">
        <v>89</v>
      </c>
      <c r="C13" s="68">
        <v>0</v>
      </c>
      <c r="D13" s="102">
        <v>0</v>
      </c>
      <c r="E13" s="65">
        <v>0</v>
      </c>
      <c r="F13" s="102">
        <v>0</v>
      </c>
      <c r="G13" s="65">
        <v>0</v>
      </c>
      <c r="H13" s="102">
        <v>0</v>
      </c>
      <c r="I13" s="65">
        <v>0</v>
      </c>
      <c r="J13" s="102">
        <v>0</v>
      </c>
      <c r="K13" s="65">
        <v>0</v>
      </c>
      <c r="L13" s="102">
        <v>0</v>
      </c>
      <c r="M13" s="65">
        <v>0</v>
      </c>
      <c r="N13" s="102">
        <v>0</v>
      </c>
      <c r="O13" s="65">
        <v>0</v>
      </c>
      <c r="P13" s="102">
        <v>0</v>
      </c>
      <c r="Q13" s="65">
        <v>0</v>
      </c>
      <c r="R13" s="102">
        <v>0</v>
      </c>
      <c r="S13" s="65">
        <v>1</v>
      </c>
      <c r="T13" s="102">
        <v>0.39525691699604742</v>
      </c>
      <c r="U13" s="65">
        <v>0</v>
      </c>
      <c r="V13" s="102">
        <v>0</v>
      </c>
      <c r="W13" s="65">
        <v>0</v>
      </c>
      <c r="X13" s="102">
        <v>0</v>
      </c>
      <c r="Y13" s="65">
        <v>2</v>
      </c>
      <c r="Z13" s="102">
        <v>0.57306590257879653</v>
      </c>
      <c r="AA13" s="65">
        <v>0</v>
      </c>
      <c r="AB13" s="102">
        <v>0</v>
      </c>
      <c r="AC13" s="68">
        <v>3</v>
      </c>
    </row>
    <row r="14" spans="1:29" customFormat="1" ht="15" customHeight="1" x14ac:dyDescent="0.2">
      <c r="B14" s="106" t="s">
        <v>90</v>
      </c>
      <c r="C14" s="68">
        <v>0</v>
      </c>
      <c r="D14" s="102">
        <v>0</v>
      </c>
      <c r="E14" s="65">
        <v>0</v>
      </c>
      <c r="F14" s="102">
        <v>0</v>
      </c>
      <c r="G14" s="65">
        <v>0</v>
      </c>
      <c r="H14" s="102">
        <v>0</v>
      </c>
      <c r="I14" s="65">
        <v>0</v>
      </c>
      <c r="J14" s="102">
        <v>0</v>
      </c>
      <c r="K14" s="65">
        <v>0</v>
      </c>
      <c r="L14" s="102">
        <v>0</v>
      </c>
      <c r="M14" s="65">
        <v>1</v>
      </c>
      <c r="N14" s="102">
        <v>33.333333333333329</v>
      </c>
      <c r="O14" s="65">
        <v>0</v>
      </c>
      <c r="P14" s="102">
        <v>0</v>
      </c>
      <c r="Q14" s="65">
        <v>3</v>
      </c>
      <c r="R14" s="102">
        <v>1.4423076923076923</v>
      </c>
      <c r="S14" s="65">
        <v>0</v>
      </c>
      <c r="T14" s="102">
        <v>0</v>
      </c>
      <c r="U14" s="65">
        <v>1</v>
      </c>
      <c r="V14" s="102">
        <v>0.53763440860215062</v>
      </c>
      <c r="W14" s="65">
        <v>0</v>
      </c>
      <c r="X14" s="102">
        <v>0</v>
      </c>
      <c r="Y14" s="65">
        <v>2</v>
      </c>
      <c r="Z14" s="102">
        <v>0.57306590257879653</v>
      </c>
      <c r="AA14" s="65">
        <v>0</v>
      </c>
      <c r="AB14" s="102">
        <v>0</v>
      </c>
      <c r="AC14" s="68">
        <v>7</v>
      </c>
    </row>
    <row r="15" spans="1:29" customFormat="1" ht="15" customHeight="1" x14ac:dyDescent="0.2">
      <c r="B15" s="106" t="s">
        <v>91</v>
      </c>
      <c r="C15" s="68">
        <v>0</v>
      </c>
      <c r="D15" s="102">
        <v>0</v>
      </c>
      <c r="E15" s="65">
        <v>0</v>
      </c>
      <c r="F15" s="102">
        <v>0</v>
      </c>
      <c r="G15" s="65">
        <v>0</v>
      </c>
      <c r="H15" s="102">
        <v>0</v>
      </c>
      <c r="I15" s="65">
        <v>0</v>
      </c>
      <c r="J15" s="102">
        <v>0</v>
      </c>
      <c r="K15" s="65">
        <v>0</v>
      </c>
      <c r="L15" s="102">
        <v>0</v>
      </c>
      <c r="M15" s="65">
        <v>0</v>
      </c>
      <c r="N15" s="102">
        <v>0</v>
      </c>
      <c r="O15" s="65">
        <v>0</v>
      </c>
      <c r="P15" s="102">
        <v>0</v>
      </c>
      <c r="Q15" s="65">
        <v>1</v>
      </c>
      <c r="R15" s="102">
        <v>0.48076923076923078</v>
      </c>
      <c r="S15" s="65">
        <v>1</v>
      </c>
      <c r="T15" s="102">
        <v>0.39525691699604742</v>
      </c>
      <c r="U15" s="65">
        <v>0</v>
      </c>
      <c r="V15" s="102">
        <v>0</v>
      </c>
      <c r="W15" s="65">
        <v>0</v>
      </c>
      <c r="X15" s="102">
        <v>0</v>
      </c>
      <c r="Y15" s="65">
        <v>3</v>
      </c>
      <c r="Z15" s="102">
        <v>0.8595988538681949</v>
      </c>
      <c r="AA15" s="65">
        <v>0</v>
      </c>
      <c r="AB15" s="102">
        <v>0</v>
      </c>
      <c r="AC15" s="68">
        <v>5</v>
      </c>
    </row>
    <row r="16" spans="1:29" customFormat="1" ht="15" customHeight="1" x14ac:dyDescent="0.2">
      <c r="B16" s="106" t="s">
        <v>92</v>
      </c>
      <c r="C16" s="68">
        <v>0</v>
      </c>
      <c r="D16" s="102">
        <v>0</v>
      </c>
      <c r="E16" s="65">
        <v>0</v>
      </c>
      <c r="F16" s="102">
        <v>0</v>
      </c>
      <c r="G16" s="65">
        <v>0</v>
      </c>
      <c r="H16" s="102">
        <v>0</v>
      </c>
      <c r="I16" s="65">
        <v>0</v>
      </c>
      <c r="J16" s="102">
        <v>0</v>
      </c>
      <c r="K16" s="65">
        <v>0</v>
      </c>
      <c r="L16" s="102">
        <v>0</v>
      </c>
      <c r="M16" s="65">
        <v>0</v>
      </c>
      <c r="N16" s="102">
        <v>0</v>
      </c>
      <c r="O16" s="65">
        <v>0</v>
      </c>
      <c r="P16" s="102">
        <v>0</v>
      </c>
      <c r="Q16" s="65">
        <v>6</v>
      </c>
      <c r="R16" s="102">
        <v>2.8846153846153846</v>
      </c>
      <c r="S16" s="65">
        <v>2</v>
      </c>
      <c r="T16" s="102">
        <v>0.79051383399209485</v>
      </c>
      <c r="U16" s="65">
        <v>0</v>
      </c>
      <c r="V16" s="102">
        <v>0</v>
      </c>
      <c r="W16" s="65">
        <v>0</v>
      </c>
      <c r="X16" s="102">
        <v>0</v>
      </c>
      <c r="Y16" s="65">
        <v>1</v>
      </c>
      <c r="Z16" s="102">
        <v>0.28653295128939826</v>
      </c>
      <c r="AA16" s="65">
        <v>0</v>
      </c>
      <c r="AB16" s="102">
        <v>0</v>
      </c>
      <c r="AC16" s="68">
        <v>9</v>
      </c>
    </row>
    <row r="17" spans="2:29" customFormat="1" ht="15" customHeight="1" x14ac:dyDescent="0.2">
      <c r="B17" s="106" t="s">
        <v>93</v>
      </c>
      <c r="C17" s="68">
        <v>0</v>
      </c>
      <c r="D17" s="102">
        <v>0</v>
      </c>
      <c r="E17" s="65">
        <v>0</v>
      </c>
      <c r="F17" s="102">
        <v>0</v>
      </c>
      <c r="G17" s="65">
        <v>0</v>
      </c>
      <c r="H17" s="102">
        <v>0</v>
      </c>
      <c r="I17" s="65">
        <v>0</v>
      </c>
      <c r="J17" s="102">
        <v>0</v>
      </c>
      <c r="K17" s="65">
        <v>0</v>
      </c>
      <c r="L17" s="102">
        <v>0</v>
      </c>
      <c r="M17" s="65">
        <v>0</v>
      </c>
      <c r="N17" s="102">
        <v>0</v>
      </c>
      <c r="O17" s="65">
        <v>0</v>
      </c>
      <c r="P17" s="102">
        <v>0</v>
      </c>
      <c r="Q17" s="65">
        <v>0</v>
      </c>
      <c r="R17" s="102">
        <v>0</v>
      </c>
      <c r="S17" s="65">
        <v>1</v>
      </c>
      <c r="T17" s="102">
        <v>0.39525691699604742</v>
      </c>
      <c r="U17" s="65">
        <v>0</v>
      </c>
      <c r="V17" s="102">
        <v>0</v>
      </c>
      <c r="W17" s="65">
        <v>0</v>
      </c>
      <c r="X17" s="102">
        <v>0</v>
      </c>
      <c r="Y17" s="65">
        <v>1</v>
      </c>
      <c r="Z17" s="102">
        <v>0.28653295128939826</v>
      </c>
      <c r="AA17" s="65">
        <v>1</v>
      </c>
      <c r="AB17" s="102">
        <v>1.7241379310344827</v>
      </c>
      <c r="AC17" s="68">
        <v>3</v>
      </c>
    </row>
    <row r="18" spans="2:29" customFormat="1" ht="15" customHeight="1" x14ac:dyDescent="0.2">
      <c r="B18" s="106" t="s">
        <v>94</v>
      </c>
      <c r="C18" s="68">
        <v>0</v>
      </c>
      <c r="D18" s="102">
        <v>0</v>
      </c>
      <c r="E18" s="65">
        <v>0</v>
      </c>
      <c r="F18" s="102">
        <v>0</v>
      </c>
      <c r="G18" s="65">
        <v>0</v>
      </c>
      <c r="H18" s="102">
        <v>0</v>
      </c>
      <c r="I18" s="65">
        <v>0</v>
      </c>
      <c r="J18" s="102">
        <v>0</v>
      </c>
      <c r="K18" s="65">
        <v>0</v>
      </c>
      <c r="L18" s="102">
        <v>0</v>
      </c>
      <c r="M18" s="65">
        <v>0</v>
      </c>
      <c r="N18" s="102">
        <v>0</v>
      </c>
      <c r="O18" s="65">
        <v>0</v>
      </c>
      <c r="P18" s="102">
        <v>0</v>
      </c>
      <c r="Q18" s="65">
        <v>1</v>
      </c>
      <c r="R18" s="102">
        <v>0.48076923076923078</v>
      </c>
      <c r="S18" s="65">
        <v>3</v>
      </c>
      <c r="T18" s="102">
        <v>1.1857707509881421</v>
      </c>
      <c r="U18" s="65">
        <v>1</v>
      </c>
      <c r="V18" s="102">
        <v>0.53763440860215062</v>
      </c>
      <c r="W18" s="65">
        <v>2</v>
      </c>
      <c r="X18" s="102">
        <v>0.81967213114754101</v>
      </c>
      <c r="Y18" s="65">
        <v>1</v>
      </c>
      <c r="Z18" s="102">
        <v>0.28653295128939826</v>
      </c>
      <c r="AA18" s="65">
        <v>0</v>
      </c>
      <c r="AB18" s="102">
        <v>0</v>
      </c>
      <c r="AC18" s="68">
        <v>8</v>
      </c>
    </row>
    <row r="19" spans="2:29" customFormat="1" ht="15" customHeight="1" x14ac:dyDescent="0.2">
      <c r="B19" s="106" t="s">
        <v>95</v>
      </c>
      <c r="C19" s="68">
        <v>0</v>
      </c>
      <c r="D19" s="102">
        <v>0</v>
      </c>
      <c r="E19" s="65">
        <v>0</v>
      </c>
      <c r="F19" s="102">
        <v>0</v>
      </c>
      <c r="G19" s="65">
        <v>0</v>
      </c>
      <c r="H19" s="102">
        <v>0</v>
      </c>
      <c r="I19" s="65">
        <v>0</v>
      </c>
      <c r="J19" s="102">
        <v>0</v>
      </c>
      <c r="K19" s="65">
        <v>0</v>
      </c>
      <c r="L19" s="102">
        <v>0</v>
      </c>
      <c r="M19" s="65">
        <v>0</v>
      </c>
      <c r="N19" s="102">
        <v>0</v>
      </c>
      <c r="O19" s="65">
        <v>0</v>
      </c>
      <c r="P19" s="102">
        <v>0</v>
      </c>
      <c r="Q19" s="65">
        <v>1</v>
      </c>
      <c r="R19" s="102">
        <v>0.48076923076923078</v>
      </c>
      <c r="S19" s="65">
        <v>0</v>
      </c>
      <c r="T19" s="102">
        <v>0</v>
      </c>
      <c r="U19" s="65">
        <v>4</v>
      </c>
      <c r="V19" s="102">
        <v>2.1505376344086025</v>
      </c>
      <c r="W19" s="65">
        <v>9</v>
      </c>
      <c r="X19" s="102">
        <v>3.6885245901639343</v>
      </c>
      <c r="Y19" s="65">
        <v>7</v>
      </c>
      <c r="Z19" s="102">
        <v>2.005730659025788</v>
      </c>
      <c r="AA19" s="65">
        <v>0</v>
      </c>
      <c r="AB19" s="102">
        <v>0</v>
      </c>
      <c r="AC19" s="68">
        <v>21</v>
      </c>
    </row>
    <row r="20" spans="2:29" customFormat="1" ht="15" customHeight="1" x14ac:dyDescent="0.2">
      <c r="B20" s="106" t="s">
        <v>96</v>
      </c>
      <c r="C20" s="68">
        <v>0</v>
      </c>
      <c r="D20" s="102">
        <v>0</v>
      </c>
      <c r="E20" s="65">
        <v>0</v>
      </c>
      <c r="F20" s="102">
        <v>0</v>
      </c>
      <c r="G20" s="65">
        <v>0</v>
      </c>
      <c r="H20" s="102">
        <v>0</v>
      </c>
      <c r="I20" s="65">
        <v>0</v>
      </c>
      <c r="J20" s="102">
        <v>0</v>
      </c>
      <c r="K20" s="65">
        <v>0</v>
      </c>
      <c r="L20" s="102">
        <v>0</v>
      </c>
      <c r="M20" s="65">
        <v>0</v>
      </c>
      <c r="N20" s="102">
        <v>0</v>
      </c>
      <c r="O20" s="65">
        <v>0</v>
      </c>
      <c r="P20" s="102">
        <v>0</v>
      </c>
      <c r="Q20" s="65">
        <v>1</v>
      </c>
      <c r="R20" s="102">
        <v>0.48076923076923078</v>
      </c>
      <c r="S20" s="65">
        <v>0</v>
      </c>
      <c r="T20" s="102">
        <v>0</v>
      </c>
      <c r="U20" s="65">
        <v>0</v>
      </c>
      <c r="V20" s="102">
        <v>0</v>
      </c>
      <c r="W20" s="65">
        <v>0</v>
      </c>
      <c r="X20" s="102">
        <v>0</v>
      </c>
      <c r="Y20" s="65">
        <v>0</v>
      </c>
      <c r="Z20" s="102">
        <v>0</v>
      </c>
      <c r="AA20" s="65">
        <v>0</v>
      </c>
      <c r="AB20" s="102">
        <v>0</v>
      </c>
      <c r="AC20" s="68">
        <v>1</v>
      </c>
    </row>
    <row r="21" spans="2:29" customFormat="1" ht="15" customHeight="1" x14ac:dyDescent="0.2">
      <c r="B21" s="106" t="s">
        <v>97</v>
      </c>
      <c r="C21" s="68">
        <v>0</v>
      </c>
      <c r="D21" s="102">
        <v>0</v>
      </c>
      <c r="E21" s="65">
        <v>0</v>
      </c>
      <c r="F21" s="102">
        <v>0</v>
      </c>
      <c r="G21" s="65">
        <v>0</v>
      </c>
      <c r="H21" s="102">
        <v>0</v>
      </c>
      <c r="I21" s="65">
        <v>0</v>
      </c>
      <c r="J21" s="102">
        <v>0</v>
      </c>
      <c r="K21" s="65">
        <v>0</v>
      </c>
      <c r="L21" s="102">
        <v>0</v>
      </c>
      <c r="M21" s="65">
        <v>0</v>
      </c>
      <c r="N21" s="102">
        <v>0</v>
      </c>
      <c r="O21" s="65">
        <v>0</v>
      </c>
      <c r="P21" s="102">
        <v>0</v>
      </c>
      <c r="Q21" s="65">
        <v>1</v>
      </c>
      <c r="R21" s="102">
        <v>0.48076923076923078</v>
      </c>
      <c r="S21" s="65">
        <v>0</v>
      </c>
      <c r="T21" s="102">
        <v>0</v>
      </c>
      <c r="U21" s="65">
        <v>0</v>
      </c>
      <c r="V21" s="102">
        <v>0</v>
      </c>
      <c r="W21" s="65">
        <v>0</v>
      </c>
      <c r="X21" s="102">
        <v>0</v>
      </c>
      <c r="Y21" s="65">
        <v>0</v>
      </c>
      <c r="Z21" s="102">
        <v>0</v>
      </c>
      <c r="AA21" s="65">
        <v>0</v>
      </c>
      <c r="AB21" s="102">
        <v>0</v>
      </c>
      <c r="AC21" s="68">
        <v>1</v>
      </c>
    </row>
    <row r="22" spans="2:29" customFormat="1" ht="15" customHeight="1" x14ac:dyDescent="0.2">
      <c r="B22" s="106" t="s">
        <v>98</v>
      </c>
      <c r="C22" s="68">
        <v>0</v>
      </c>
      <c r="D22" s="102">
        <v>0</v>
      </c>
      <c r="E22" s="65">
        <v>0</v>
      </c>
      <c r="F22" s="102">
        <v>0</v>
      </c>
      <c r="G22" s="65">
        <v>0</v>
      </c>
      <c r="H22" s="102">
        <v>0</v>
      </c>
      <c r="I22" s="65">
        <v>0</v>
      </c>
      <c r="J22" s="102">
        <v>0</v>
      </c>
      <c r="K22" s="65">
        <v>0</v>
      </c>
      <c r="L22" s="102">
        <v>0</v>
      </c>
      <c r="M22" s="65">
        <v>0</v>
      </c>
      <c r="N22" s="102">
        <v>0</v>
      </c>
      <c r="O22" s="65">
        <v>0</v>
      </c>
      <c r="P22" s="102">
        <v>0</v>
      </c>
      <c r="Q22" s="65">
        <v>0</v>
      </c>
      <c r="R22" s="102">
        <v>0</v>
      </c>
      <c r="S22" s="65">
        <v>4</v>
      </c>
      <c r="T22" s="102">
        <v>1.5810276679841897</v>
      </c>
      <c r="U22" s="65">
        <v>0</v>
      </c>
      <c r="V22" s="102">
        <v>0</v>
      </c>
      <c r="W22" s="65">
        <v>4</v>
      </c>
      <c r="X22" s="102">
        <v>1.639344262295082</v>
      </c>
      <c r="Y22" s="65">
        <v>1</v>
      </c>
      <c r="Z22" s="102">
        <v>0.28653295128939826</v>
      </c>
      <c r="AA22" s="65">
        <v>0</v>
      </c>
      <c r="AB22" s="102">
        <v>0</v>
      </c>
      <c r="AC22" s="68">
        <v>9</v>
      </c>
    </row>
    <row r="23" spans="2:29" customFormat="1" ht="15" customHeight="1" x14ac:dyDescent="0.2">
      <c r="B23" s="106" t="s">
        <v>99</v>
      </c>
      <c r="C23" s="68">
        <v>0</v>
      </c>
      <c r="D23" s="102">
        <v>0</v>
      </c>
      <c r="E23" s="65">
        <v>0</v>
      </c>
      <c r="F23" s="102">
        <v>0</v>
      </c>
      <c r="G23" s="65">
        <v>0</v>
      </c>
      <c r="H23" s="102">
        <v>0</v>
      </c>
      <c r="I23" s="65">
        <v>0</v>
      </c>
      <c r="J23" s="102">
        <v>0</v>
      </c>
      <c r="K23" s="65">
        <v>0</v>
      </c>
      <c r="L23" s="102">
        <v>0</v>
      </c>
      <c r="M23" s="65">
        <v>0</v>
      </c>
      <c r="N23" s="102">
        <v>0</v>
      </c>
      <c r="O23" s="65">
        <v>0</v>
      </c>
      <c r="P23" s="102">
        <v>0</v>
      </c>
      <c r="Q23" s="65">
        <v>1</v>
      </c>
      <c r="R23" s="102">
        <v>0.48076923076923078</v>
      </c>
      <c r="S23" s="65">
        <v>1</v>
      </c>
      <c r="T23" s="102">
        <v>0.39525691699604742</v>
      </c>
      <c r="U23" s="65">
        <v>0</v>
      </c>
      <c r="V23" s="102">
        <v>0</v>
      </c>
      <c r="W23" s="65">
        <v>2</v>
      </c>
      <c r="X23" s="102">
        <v>0.81967213114754101</v>
      </c>
      <c r="Y23" s="65">
        <v>2</v>
      </c>
      <c r="Z23" s="102">
        <v>0.57306590257879653</v>
      </c>
      <c r="AA23" s="65">
        <v>1</v>
      </c>
      <c r="AB23" s="102">
        <v>1.7241379310344827</v>
      </c>
      <c r="AC23" s="68">
        <v>7</v>
      </c>
    </row>
    <row r="24" spans="2:29" customFormat="1" ht="15" customHeight="1" x14ac:dyDescent="0.2">
      <c r="B24" s="106" t="s">
        <v>100</v>
      </c>
      <c r="C24" s="68">
        <v>0</v>
      </c>
      <c r="D24" s="102">
        <v>0</v>
      </c>
      <c r="E24" s="65">
        <v>0</v>
      </c>
      <c r="F24" s="102">
        <v>0</v>
      </c>
      <c r="G24" s="65">
        <v>0</v>
      </c>
      <c r="H24" s="102">
        <v>0</v>
      </c>
      <c r="I24" s="65">
        <v>0</v>
      </c>
      <c r="J24" s="102">
        <v>0</v>
      </c>
      <c r="K24" s="65">
        <v>0</v>
      </c>
      <c r="L24" s="102">
        <v>0</v>
      </c>
      <c r="M24" s="65">
        <v>0</v>
      </c>
      <c r="N24" s="102">
        <v>0</v>
      </c>
      <c r="O24" s="65">
        <v>0</v>
      </c>
      <c r="P24" s="102">
        <v>0</v>
      </c>
      <c r="Q24" s="65">
        <v>2</v>
      </c>
      <c r="R24" s="102">
        <v>0.96153846153846156</v>
      </c>
      <c r="S24" s="65">
        <v>2</v>
      </c>
      <c r="T24" s="102">
        <v>0.79051383399209485</v>
      </c>
      <c r="U24" s="65">
        <v>0</v>
      </c>
      <c r="V24" s="102">
        <v>0</v>
      </c>
      <c r="W24" s="65">
        <v>2</v>
      </c>
      <c r="X24" s="102">
        <v>0.81967213114754101</v>
      </c>
      <c r="Y24" s="65">
        <v>2</v>
      </c>
      <c r="Z24" s="102">
        <v>0.57306590257879653</v>
      </c>
      <c r="AA24" s="65">
        <v>2</v>
      </c>
      <c r="AB24" s="102">
        <v>3.4482758620689653</v>
      </c>
      <c r="AC24" s="68">
        <v>10</v>
      </c>
    </row>
    <row r="25" spans="2:29" customFormat="1" ht="15" customHeight="1" x14ac:dyDescent="0.2">
      <c r="B25" s="106" t="s">
        <v>101</v>
      </c>
      <c r="C25" s="68">
        <v>0</v>
      </c>
      <c r="D25" s="102">
        <v>0</v>
      </c>
      <c r="E25" s="65">
        <v>0</v>
      </c>
      <c r="F25" s="102">
        <v>0</v>
      </c>
      <c r="G25" s="65">
        <v>0</v>
      </c>
      <c r="H25" s="102">
        <v>0</v>
      </c>
      <c r="I25" s="65">
        <v>0</v>
      </c>
      <c r="J25" s="102">
        <v>0</v>
      </c>
      <c r="K25" s="65">
        <v>0</v>
      </c>
      <c r="L25" s="102">
        <v>0</v>
      </c>
      <c r="M25" s="65">
        <v>0</v>
      </c>
      <c r="N25" s="102">
        <v>0</v>
      </c>
      <c r="O25" s="65">
        <v>0</v>
      </c>
      <c r="P25" s="102">
        <v>0</v>
      </c>
      <c r="Q25" s="65">
        <v>2</v>
      </c>
      <c r="R25" s="102">
        <v>0.96153846153846156</v>
      </c>
      <c r="S25" s="65">
        <v>4</v>
      </c>
      <c r="T25" s="102">
        <v>1.5810276679841897</v>
      </c>
      <c r="U25" s="65">
        <v>0</v>
      </c>
      <c r="V25" s="102">
        <v>0</v>
      </c>
      <c r="W25" s="65">
        <v>2</v>
      </c>
      <c r="X25" s="102">
        <v>0.81967213114754101</v>
      </c>
      <c r="Y25" s="65">
        <v>3</v>
      </c>
      <c r="Z25" s="102">
        <v>0.8595988538681949</v>
      </c>
      <c r="AA25" s="65">
        <v>0</v>
      </c>
      <c r="AB25" s="102">
        <v>0</v>
      </c>
      <c r="AC25" s="68">
        <v>11</v>
      </c>
    </row>
    <row r="26" spans="2:29" customFormat="1" ht="30" customHeight="1" x14ac:dyDescent="0.2">
      <c r="B26" s="114" t="s">
        <v>212</v>
      </c>
      <c r="C26" s="68">
        <v>0</v>
      </c>
      <c r="D26" s="102">
        <v>0</v>
      </c>
      <c r="E26" s="65">
        <v>0</v>
      </c>
      <c r="F26" s="102">
        <v>0</v>
      </c>
      <c r="G26" s="65">
        <v>0</v>
      </c>
      <c r="H26" s="102">
        <v>0</v>
      </c>
      <c r="I26" s="65">
        <v>0</v>
      </c>
      <c r="J26" s="102">
        <v>0</v>
      </c>
      <c r="K26" s="65">
        <v>0</v>
      </c>
      <c r="L26" s="102">
        <v>0</v>
      </c>
      <c r="M26" s="65">
        <v>0</v>
      </c>
      <c r="N26" s="102">
        <v>0</v>
      </c>
      <c r="O26" s="65">
        <v>0</v>
      </c>
      <c r="P26" s="102">
        <v>0</v>
      </c>
      <c r="Q26" s="65">
        <v>0</v>
      </c>
      <c r="R26" s="102">
        <v>0</v>
      </c>
      <c r="S26" s="65">
        <v>1</v>
      </c>
      <c r="T26" s="102">
        <v>0.39525691699604742</v>
      </c>
      <c r="U26" s="65">
        <v>0</v>
      </c>
      <c r="V26" s="102">
        <v>0</v>
      </c>
      <c r="W26" s="65">
        <v>2</v>
      </c>
      <c r="X26" s="102">
        <v>0.81967213114754101</v>
      </c>
      <c r="Y26" s="65">
        <v>2</v>
      </c>
      <c r="Z26" s="102">
        <v>0.57306590257879653</v>
      </c>
      <c r="AA26" s="65">
        <v>0</v>
      </c>
      <c r="AB26" s="102">
        <v>0</v>
      </c>
      <c r="AC26" s="68">
        <v>5</v>
      </c>
    </row>
    <row r="27" spans="2:29" customFormat="1" ht="15" customHeight="1" x14ac:dyDescent="0.2">
      <c r="B27" s="106" t="s">
        <v>102</v>
      </c>
      <c r="C27" s="68">
        <v>0</v>
      </c>
      <c r="D27" s="102">
        <v>0</v>
      </c>
      <c r="E27" s="65">
        <v>0</v>
      </c>
      <c r="F27" s="102">
        <v>0</v>
      </c>
      <c r="G27" s="65">
        <v>0</v>
      </c>
      <c r="H27" s="102">
        <v>0</v>
      </c>
      <c r="I27" s="65">
        <v>0</v>
      </c>
      <c r="J27" s="102">
        <v>0</v>
      </c>
      <c r="K27" s="65">
        <v>0</v>
      </c>
      <c r="L27" s="102">
        <v>0</v>
      </c>
      <c r="M27" s="65">
        <v>0</v>
      </c>
      <c r="N27" s="102">
        <v>0</v>
      </c>
      <c r="O27" s="65">
        <v>0</v>
      </c>
      <c r="P27" s="102">
        <v>0</v>
      </c>
      <c r="Q27" s="65">
        <v>2</v>
      </c>
      <c r="R27" s="102">
        <v>0.96153846153846156</v>
      </c>
      <c r="S27" s="65">
        <v>2</v>
      </c>
      <c r="T27" s="102">
        <v>0.79051383399209485</v>
      </c>
      <c r="U27" s="65">
        <v>1</v>
      </c>
      <c r="V27" s="102">
        <v>0.53763440860215062</v>
      </c>
      <c r="W27" s="65">
        <v>0</v>
      </c>
      <c r="X27" s="102">
        <v>0</v>
      </c>
      <c r="Y27" s="65">
        <v>1</v>
      </c>
      <c r="Z27" s="102">
        <v>0.28653295128939826</v>
      </c>
      <c r="AA27" s="65">
        <v>0</v>
      </c>
      <c r="AB27" s="102">
        <v>0</v>
      </c>
      <c r="AC27" s="68">
        <v>6</v>
      </c>
    </row>
    <row r="28" spans="2:29" customFormat="1" ht="15" customHeight="1" x14ac:dyDescent="0.2">
      <c r="B28" s="106" t="s">
        <v>103</v>
      </c>
      <c r="C28" s="68">
        <v>0</v>
      </c>
      <c r="D28" s="102">
        <v>0</v>
      </c>
      <c r="E28" s="65">
        <v>0</v>
      </c>
      <c r="F28" s="102">
        <v>0</v>
      </c>
      <c r="G28" s="65">
        <v>0</v>
      </c>
      <c r="H28" s="102">
        <v>0</v>
      </c>
      <c r="I28" s="65">
        <v>0</v>
      </c>
      <c r="J28" s="102">
        <v>0</v>
      </c>
      <c r="K28" s="65">
        <v>0</v>
      </c>
      <c r="L28" s="102">
        <v>0</v>
      </c>
      <c r="M28" s="65">
        <v>0</v>
      </c>
      <c r="N28" s="102">
        <v>0</v>
      </c>
      <c r="O28" s="65">
        <v>0</v>
      </c>
      <c r="P28" s="102">
        <v>0</v>
      </c>
      <c r="Q28" s="65">
        <v>2</v>
      </c>
      <c r="R28" s="102">
        <v>0.96153846153846156</v>
      </c>
      <c r="S28" s="65">
        <v>0</v>
      </c>
      <c r="T28" s="102">
        <v>0</v>
      </c>
      <c r="U28" s="65">
        <v>0</v>
      </c>
      <c r="V28" s="102">
        <v>0</v>
      </c>
      <c r="W28" s="65">
        <v>0</v>
      </c>
      <c r="X28" s="102">
        <v>0</v>
      </c>
      <c r="Y28" s="65">
        <v>2</v>
      </c>
      <c r="Z28" s="102">
        <v>0.57306590257879653</v>
      </c>
      <c r="AA28" s="65">
        <v>0</v>
      </c>
      <c r="AB28" s="102">
        <v>0</v>
      </c>
      <c r="AC28" s="68">
        <v>4</v>
      </c>
    </row>
    <row r="29" spans="2:29" customFormat="1" ht="15" customHeight="1" x14ac:dyDescent="0.2">
      <c r="B29" s="106" t="s">
        <v>104</v>
      </c>
      <c r="C29" s="68">
        <v>0</v>
      </c>
      <c r="D29" s="102">
        <v>0</v>
      </c>
      <c r="E29" s="65">
        <v>0</v>
      </c>
      <c r="F29" s="102">
        <v>0</v>
      </c>
      <c r="G29" s="65">
        <v>0</v>
      </c>
      <c r="H29" s="102">
        <v>0</v>
      </c>
      <c r="I29" s="65">
        <v>0</v>
      </c>
      <c r="J29" s="102">
        <v>0</v>
      </c>
      <c r="K29" s="65">
        <v>0</v>
      </c>
      <c r="L29" s="102">
        <v>0</v>
      </c>
      <c r="M29" s="65">
        <v>0</v>
      </c>
      <c r="N29" s="102">
        <v>0</v>
      </c>
      <c r="O29" s="65">
        <v>0</v>
      </c>
      <c r="P29" s="102">
        <v>0</v>
      </c>
      <c r="Q29" s="65">
        <v>0</v>
      </c>
      <c r="R29" s="102">
        <v>0</v>
      </c>
      <c r="S29" s="65">
        <v>1</v>
      </c>
      <c r="T29" s="102">
        <v>0.39525691699604742</v>
      </c>
      <c r="U29" s="65">
        <v>0</v>
      </c>
      <c r="V29" s="102">
        <v>0</v>
      </c>
      <c r="W29" s="65">
        <v>1</v>
      </c>
      <c r="X29" s="102">
        <v>0.4098360655737705</v>
      </c>
      <c r="Y29" s="65">
        <v>2</v>
      </c>
      <c r="Z29" s="102">
        <v>0.57306590257879653</v>
      </c>
      <c r="AA29" s="65">
        <v>0</v>
      </c>
      <c r="AB29" s="102">
        <v>0</v>
      </c>
      <c r="AC29" s="68">
        <v>4</v>
      </c>
    </row>
    <row r="30" spans="2:29" customFormat="1" ht="15" customHeight="1" x14ac:dyDescent="0.2">
      <c r="B30" s="106" t="s">
        <v>105</v>
      </c>
      <c r="C30" s="68">
        <v>0</v>
      </c>
      <c r="D30" s="102">
        <v>0</v>
      </c>
      <c r="E30" s="65">
        <v>0</v>
      </c>
      <c r="F30" s="102">
        <v>0</v>
      </c>
      <c r="G30" s="65">
        <v>0</v>
      </c>
      <c r="H30" s="102">
        <v>0</v>
      </c>
      <c r="I30" s="65">
        <v>0</v>
      </c>
      <c r="J30" s="102">
        <v>0</v>
      </c>
      <c r="K30" s="65">
        <v>0</v>
      </c>
      <c r="L30" s="102">
        <v>0</v>
      </c>
      <c r="M30" s="65">
        <v>0</v>
      </c>
      <c r="N30" s="102">
        <v>0</v>
      </c>
      <c r="O30" s="65">
        <v>0</v>
      </c>
      <c r="P30" s="102">
        <v>0</v>
      </c>
      <c r="Q30" s="65">
        <v>3</v>
      </c>
      <c r="R30" s="102">
        <v>1.4423076923076923</v>
      </c>
      <c r="S30" s="65">
        <v>1</v>
      </c>
      <c r="T30" s="102">
        <v>0.39525691699604742</v>
      </c>
      <c r="U30" s="65">
        <v>2</v>
      </c>
      <c r="V30" s="102">
        <v>1.0752688172043012</v>
      </c>
      <c r="W30" s="65">
        <v>1</v>
      </c>
      <c r="X30" s="102">
        <v>0.4098360655737705</v>
      </c>
      <c r="Y30" s="65">
        <v>5</v>
      </c>
      <c r="Z30" s="102">
        <v>1.4326647564469914</v>
      </c>
      <c r="AA30" s="65">
        <v>0</v>
      </c>
      <c r="AB30" s="102">
        <v>0</v>
      </c>
      <c r="AC30" s="68">
        <v>12</v>
      </c>
    </row>
    <row r="31" spans="2:29" customFormat="1" ht="15" customHeight="1" x14ac:dyDescent="0.2">
      <c r="B31" s="106" t="s">
        <v>106</v>
      </c>
      <c r="C31" s="68">
        <v>0</v>
      </c>
      <c r="D31" s="102">
        <v>0</v>
      </c>
      <c r="E31" s="65">
        <v>0</v>
      </c>
      <c r="F31" s="102">
        <v>0</v>
      </c>
      <c r="G31" s="65">
        <v>0</v>
      </c>
      <c r="H31" s="102">
        <v>0</v>
      </c>
      <c r="I31" s="65">
        <v>0</v>
      </c>
      <c r="J31" s="102">
        <v>0</v>
      </c>
      <c r="K31" s="65">
        <v>0</v>
      </c>
      <c r="L31" s="102">
        <v>0</v>
      </c>
      <c r="M31" s="65">
        <v>0</v>
      </c>
      <c r="N31" s="102">
        <v>0</v>
      </c>
      <c r="O31" s="65">
        <v>0</v>
      </c>
      <c r="P31" s="102">
        <v>0</v>
      </c>
      <c r="Q31" s="65">
        <v>5</v>
      </c>
      <c r="R31" s="102">
        <v>2.4038461538461542</v>
      </c>
      <c r="S31" s="65">
        <v>2</v>
      </c>
      <c r="T31" s="102">
        <v>0.79051383399209485</v>
      </c>
      <c r="U31" s="65">
        <v>1</v>
      </c>
      <c r="V31" s="102">
        <v>0.53763440860215062</v>
      </c>
      <c r="W31" s="65">
        <v>0</v>
      </c>
      <c r="X31" s="102">
        <v>0</v>
      </c>
      <c r="Y31" s="65">
        <v>3</v>
      </c>
      <c r="Z31" s="102">
        <v>0.8595988538681949</v>
      </c>
      <c r="AA31" s="65">
        <v>0</v>
      </c>
      <c r="AB31" s="102">
        <v>0</v>
      </c>
      <c r="AC31" s="68">
        <v>11</v>
      </c>
    </row>
    <row r="32" spans="2:29" customFormat="1" ht="15" customHeight="1" x14ac:dyDescent="0.2">
      <c r="B32" s="106" t="s">
        <v>107</v>
      </c>
      <c r="C32" s="68">
        <v>0</v>
      </c>
      <c r="D32" s="102">
        <v>0</v>
      </c>
      <c r="E32" s="65">
        <v>0</v>
      </c>
      <c r="F32" s="102">
        <v>0</v>
      </c>
      <c r="G32" s="65">
        <v>0</v>
      </c>
      <c r="H32" s="102">
        <v>0</v>
      </c>
      <c r="I32" s="65">
        <v>0</v>
      </c>
      <c r="J32" s="102">
        <v>0</v>
      </c>
      <c r="K32" s="65">
        <v>0</v>
      </c>
      <c r="L32" s="102">
        <v>0</v>
      </c>
      <c r="M32" s="65">
        <v>0</v>
      </c>
      <c r="N32" s="102">
        <v>0</v>
      </c>
      <c r="O32" s="65">
        <v>0</v>
      </c>
      <c r="P32" s="102">
        <v>0</v>
      </c>
      <c r="Q32" s="65">
        <v>2</v>
      </c>
      <c r="R32" s="102">
        <v>0.96153846153846156</v>
      </c>
      <c r="S32" s="65">
        <v>1</v>
      </c>
      <c r="T32" s="102">
        <v>0.39525691699604742</v>
      </c>
      <c r="U32" s="65">
        <v>2</v>
      </c>
      <c r="V32" s="102">
        <v>1.0752688172043012</v>
      </c>
      <c r="W32" s="65">
        <v>1</v>
      </c>
      <c r="X32" s="102">
        <v>0.4098360655737705</v>
      </c>
      <c r="Y32" s="65">
        <v>1</v>
      </c>
      <c r="Z32" s="102">
        <v>0.28653295128939826</v>
      </c>
      <c r="AA32" s="65">
        <v>0</v>
      </c>
      <c r="AB32" s="102">
        <v>0</v>
      </c>
      <c r="AC32" s="68">
        <v>7</v>
      </c>
    </row>
    <row r="33" spans="2:29" customFormat="1" ht="15" customHeight="1" x14ac:dyDescent="0.2">
      <c r="B33" s="106" t="s">
        <v>108</v>
      </c>
      <c r="C33" s="68">
        <v>0</v>
      </c>
      <c r="D33" s="102">
        <v>0</v>
      </c>
      <c r="E33" s="65">
        <v>0</v>
      </c>
      <c r="F33" s="102">
        <v>0</v>
      </c>
      <c r="G33" s="65">
        <v>0</v>
      </c>
      <c r="H33" s="102">
        <v>0</v>
      </c>
      <c r="I33" s="65">
        <v>0</v>
      </c>
      <c r="J33" s="102">
        <v>0</v>
      </c>
      <c r="K33" s="65">
        <v>0</v>
      </c>
      <c r="L33" s="102">
        <v>0</v>
      </c>
      <c r="M33" s="65">
        <v>0</v>
      </c>
      <c r="N33" s="102">
        <v>0</v>
      </c>
      <c r="O33" s="65">
        <v>0</v>
      </c>
      <c r="P33" s="102">
        <v>0</v>
      </c>
      <c r="Q33" s="65">
        <v>1</v>
      </c>
      <c r="R33" s="102">
        <v>0.48076923076923078</v>
      </c>
      <c r="S33" s="65">
        <v>1</v>
      </c>
      <c r="T33" s="102">
        <v>0.39525691699604742</v>
      </c>
      <c r="U33" s="65">
        <v>1</v>
      </c>
      <c r="V33" s="102">
        <v>0.53763440860215062</v>
      </c>
      <c r="W33" s="65">
        <v>0</v>
      </c>
      <c r="X33" s="102">
        <v>0</v>
      </c>
      <c r="Y33" s="65">
        <v>2</v>
      </c>
      <c r="Z33" s="102">
        <v>0.57306590257879653</v>
      </c>
      <c r="AA33" s="65">
        <v>1</v>
      </c>
      <c r="AB33" s="102">
        <v>1.7241379310344827</v>
      </c>
      <c r="AC33" s="68">
        <v>6</v>
      </c>
    </row>
    <row r="34" spans="2:29" customFormat="1" ht="15" customHeight="1" x14ac:dyDescent="0.2">
      <c r="B34" s="106" t="s">
        <v>109</v>
      </c>
      <c r="C34" s="68">
        <v>0</v>
      </c>
      <c r="D34" s="102">
        <v>0</v>
      </c>
      <c r="E34" s="65">
        <v>0</v>
      </c>
      <c r="F34" s="102">
        <v>0</v>
      </c>
      <c r="G34" s="65">
        <v>0</v>
      </c>
      <c r="H34" s="102">
        <v>0</v>
      </c>
      <c r="I34" s="65">
        <v>0</v>
      </c>
      <c r="J34" s="102">
        <v>0</v>
      </c>
      <c r="K34" s="65">
        <v>0</v>
      </c>
      <c r="L34" s="102">
        <v>0</v>
      </c>
      <c r="M34" s="65">
        <v>0</v>
      </c>
      <c r="N34" s="102">
        <v>0</v>
      </c>
      <c r="O34" s="65">
        <v>0</v>
      </c>
      <c r="P34" s="102">
        <v>0</v>
      </c>
      <c r="Q34" s="65">
        <v>1</v>
      </c>
      <c r="R34" s="102">
        <v>0.48076923076923078</v>
      </c>
      <c r="S34" s="65">
        <v>2</v>
      </c>
      <c r="T34" s="102">
        <v>0.79051383399209485</v>
      </c>
      <c r="U34" s="65">
        <v>2</v>
      </c>
      <c r="V34" s="102">
        <v>1.0752688172043012</v>
      </c>
      <c r="W34" s="65">
        <v>2</v>
      </c>
      <c r="X34" s="102">
        <v>0.81967213114754101</v>
      </c>
      <c r="Y34" s="65">
        <v>1</v>
      </c>
      <c r="Z34" s="102">
        <v>0.28653295128939826</v>
      </c>
      <c r="AA34" s="65">
        <v>2</v>
      </c>
      <c r="AB34" s="102">
        <v>3.4482758620689653</v>
      </c>
      <c r="AC34" s="68">
        <v>10</v>
      </c>
    </row>
    <row r="35" spans="2:29" customFormat="1" ht="15" customHeight="1" x14ac:dyDescent="0.2">
      <c r="B35" s="106" t="s">
        <v>110</v>
      </c>
      <c r="C35" s="68">
        <v>0</v>
      </c>
      <c r="D35" s="102">
        <v>0</v>
      </c>
      <c r="E35" s="65">
        <v>0</v>
      </c>
      <c r="F35" s="102">
        <v>0</v>
      </c>
      <c r="G35" s="65">
        <v>0</v>
      </c>
      <c r="H35" s="102">
        <v>0</v>
      </c>
      <c r="I35" s="65">
        <v>0</v>
      </c>
      <c r="J35" s="102">
        <v>0</v>
      </c>
      <c r="K35" s="65">
        <v>0</v>
      </c>
      <c r="L35" s="102">
        <v>0</v>
      </c>
      <c r="M35" s="65">
        <v>0</v>
      </c>
      <c r="N35" s="102">
        <v>0</v>
      </c>
      <c r="O35" s="65">
        <v>0</v>
      </c>
      <c r="P35" s="102">
        <v>0</v>
      </c>
      <c r="Q35" s="65">
        <v>2</v>
      </c>
      <c r="R35" s="102">
        <v>0.96153846153846156</v>
      </c>
      <c r="S35" s="65">
        <v>0</v>
      </c>
      <c r="T35" s="102">
        <v>0</v>
      </c>
      <c r="U35" s="65">
        <v>4</v>
      </c>
      <c r="V35" s="102">
        <v>2.1505376344086025</v>
      </c>
      <c r="W35" s="65">
        <v>1</v>
      </c>
      <c r="X35" s="102">
        <v>0.4098360655737705</v>
      </c>
      <c r="Y35" s="65">
        <v>0</v>
      </c>
      <c r="Z35" s="102">
        <v>0</v>
      </c>
      <c r="AA35" s="65">
        <v>0</v>
      </c>
      <c r="AB35" s="102">
        <v>0</v>
      </c>
      <c r="AC35" s="68">
        <v>7</v>
      </c>
    </row>
    <row r="36" spans="2:29" customFormat="1" ht="15" customHeight="1" x14ac:dyDescent="0.2">
      <c r="B36" s="106" t="s">
        <v>111</v>
      </c>
      <c r="C36" s="68">
        <v>0</v>
      </c>
      <c r="D36" s="102">
        <v>0</v>
      </c>
      <c r="E36" s="65">
        <v>0</v>
      </c>
      <c r="F36" s="102">
        <v>0</v>
      </c>
      <c r="G36" s="65">
        <v>0</v>
      </c>
      <c r="H36" s="102">
        <v>0</v>
      </c>
      <c r="I36" s="65">
        <v>0</v>
      </c>
      <c r="J36" s="102">
        <v>0</v>
      </c>
      <c r="K36" s="65">
        <v>0</v>
      </c>
      <c r="L36" s="102">
        <v>0</v>
      </c>
      <c r="M36" s="65">
        <v>0</v>
      </c>
      <c r="N36" s="102">
        <v>0</v>
      </c>
      <c r="O36" s="65">
        <v>0</v>
      </c>
      <c r="P36" s="102">
        <v>0</v>
      </c>
      <c r="Q36" s="65">
        <v>0</v>
      </c>
      <c r="R36" s="102">
        <v>0</v>
      </c>
      <c r="S36" s="65">
        <v>0</v>
      </c>
      <c r="T36" s="102">
        <v>0</v>
      </c>
      <c r="U36" s="65">
        <v>2</v>
      </c>
      <c r="V36" s="102">
        <v>1.0752688172043012</v>
      </c>
      <c r="W36" s="65">
        <v>1</v>
      </c>
      <c r="X36" s="102">
        <v>0.4098360655737705</v>
      </c>
      <c r="Y36" s="65">
        <v>2</v>
      </c>
      <c r="Z36" s="102">
        <v>0.57306590257879653</v>
      </c>
      <c r="AA36" s="65">
        <v>0</v>
      </c>
      <c r="AB36" s="102">
        <v>0</v>
      </c>
      <c r="AC36" s="68">
        <v>5</v>
      </c>
    </row>
    <row r="37" spans="2:29" customFormat="1" ht="15" customHeight="1" x14ac:dyDescent="0.2">
      <c r="B37" s="106" t="s">
        <v>112</v>
      </c>
      <c r="C37" s="68">
        <v>0</v>
      </c>
      <c r="D37" s="102">
        <v>0</v>
      </c>
      <c r="E37" s="65">
        <v>0</v>
      </c>
      <c r="F37" s="102">
        <v>0</v>
      </c>
      <c r="G37" s="65">
        <v>0</v>
      </c>
      <c r="H37" s="102">
        <v>0</v>
      </c>
      <c r="I37" s="65">
        <v>0</v>
      </c>
      <c r="J37" s="102">
        <v>0</v>
      </c>
      <c r="K37" s="65">
        <v>0</v>
      </c>
      <c r="L37" s="102">
        <v>0</v>
      </c>
      <c r="M37" s="65">
        <v>0</v>
      </c>
      <c r="N37" s="102">
        <v>0</v>
      </c>
      <c r="O37" s="65">
        <v>1</v>
      </c>
      <c r="P37" s="102">
        <v>7.6923076923076925</v>
      </c>
      <c r="Q37" s="65">
        <v>0</v>
      </c>
      <c r="R37" s="102">
        <v>0</v>
      </c>
      <c r="S37" s="65">
        <v>3</v>
      </c>
      <c r="T37" s="102">
        <v>1.1857707509881421</v>
      </c>
      <c r="U37" s="65">
        <v>6</v>
      </c>
      <c r="V37" s="102">
        <v>3.225806451612903</v>
      </c>
      <c r="W37" s="65">
        <v>8</v>
      </c>
      <c r="X37" s="102">
        <v>3.278688524590164</v>
      </c>
      <c r="Y37" s="65">
        <v>11</v>
      </c>
      <c r="Z37" s="102">
        <v>3.151862464183381</v>
      </c>
      <c r="AA37" s="65">
        <v>0</v>
      </c>
      <c r="AB37" s="102">
        <v>0</v>
      </c>
      <c r="AC37" s="68">
        <v>29</v>
      </c>
    </row>
    <row r="38" spans="2:29" customFormat="1" ht="15" customHeight="1" x14ac:dyDescent="0.2">
      <c r="B38" s="106" t="s">
        <v>113</v>
      </c>
      <c r="C38" s="68">
        <v>0</v>
      </c>
      <c r="D38" s="102">
        <v>0</v>
      </c>
      <c r="E38" s="65">
        <v>0</v>
      </c>
      <c r="F38" s="102">
        <v>0</v>
      </c>
      <c r="G38" s="65">
        <v>0</v>
      </c>
      <c r="H38" s="102">
        <v>0</v>
      </c>
      <c r="I38" s="65">
        <v>0</v>
      </c>
      <c r="J38" s="102">
        <v>0</v>
      </c>
      <c r="K38" s="65">
        <v>0</v>
      </c>
      <c r="L38" s="102">
        <v>0</v>
      </c>
      <c r="M38" s="65">
        <v>0</v>
      </c>
      <c r="N38" s="102">
        <v>0</v>
      </c>
      <c r="O38" s="65">
        <v>0</v>
      </c>
      <c r="P38" s="102">
        <v>0</v>
      </c>
      <c r="Q38" s="65">
        <v>0</v>
      </c>
      <c r="R38" s="102">
        <v>0</v>
      </c>
      <c r="S38" s="65">
        <v>0</v>
      </c>
      <c r="T38" s="102">
        <v>0</v>
      </c>
      <c r="U38" s="65">
        <v>0</v>
      </c>
      <c r="V38" s="102">
        <v>0</v>
      </c>
      <c r="W38" s="65">
        <v>0</v>
      </c>
      <c r="X38" s="102">
        <v>0</v>
      </c>
      <c r="Y38" s="65">
        <v>0</v>
      </c>
      <c r="Z38" s="102">
        <v>0</v>
      </c>
      <c r="AA38" s="65">
        <v>0</v>
      </c>
      <c r="AB38" s="102">
        <v>0</v>
      </c>
      <c r="AC38" s="68">
        <v>0</v>
      </c>
    </row>
    <row r="39" spans="2:29" customFormat="1" ht="15" customHeight="1" x14ac:dyDescent="0.2">
      <c r="B39" s="106" t="s">
        <v>114</v>
      </c>
      <c r="C39" s="68">
        <v>0</v>
      </c>
      <c r="D39" s="102">
        <v>0</v>
      </c>
      <c r="E39" s="65">
        <v>0</v>
      </c>
      <c r="F39" s="102">
        <v>0</v>
      </c>
      <c r="G39" s="65">
        <v>0</v>
      </c>
      <c r="H39" s="102">
        <v>0</v>
      </c>
      <c r="I39" s="65">
        <v>0</v>
      </c>
      <c r="J39" s="102">
        <v>0</v>
      </c>
      <c r="K39" s="65">
        <v>0</v>
      </c>
      <c r="L39" s="102">
        <v>0</v>
      </c>
      <c r="M39" s="65">
        <v>0</v>
      </c>
      <c r="N39" s="102">
        <v>0</v>
      </c>
      <c r="O39" s="65">
        <v>0</v>
      </c>
      <c r="P39" s="102">
        <v>0</v>
      </c>
      <c r="Q39" s="65">
        <v>1</v>
      </c>
      <c r="R39" s="102">
        <v>0.48076923076923078</v>
      </c>
      <c r="S39" s="65">
        <v>7</v>
      </c>
      <c r="T39" s="102">
        <v>2.766798418972332</v>
      </c>
      <c r="U39" s="65">
        <v>1</v>
      </c>
      <c r="V39" s="102">
        <v>0.53763440860215062</v>
      </c>
      <c r="W39" s="65">
        <v>11</v>
      </c>
      <c r="X39" s="102">
        <v>4.5081967213114753</v>
      </c>
      <c r="Y39" s="65">
        <v>16</v>
      </c>
      <c r="Z39" s="102">
        <v>4.5845272206303722</v>
      </c>
      <c r="AA39" s="65">
        <v>1</v>
      </c>
      <c r="AB39" s="102">
        <v>1.7241379310344827</v>
      </c>
      <c r="AC39" s="68">
        <v>37</v>
      </c>
    </row>
    <row r="40" spans="2:29" customFormat="1" ht="15" customHeight="1" x14ac:dyDescent="0.2">
      <c r="B40" s="106" t="s">
        <v>115</v>
      </c>
      <c r="C40" s="68">
        <v>0</v>
      </c>
      <c r="D40" s="102">
        <v>0</v>
      </c>
      <c r="E40" s="65">
        <v>0</v>
      </c>
      <c r="F40" s="102">
        <v>0</v>
      </c>
      <c r="G40" s="65">
        <v>0</v>
      </c>
      <c r="H40" s="102">
        <v>0</v>
      </c>
      <c r="I40" s="65">
        <v>0</v>
      </c>
      <c r="J40" s="102">
        <v>0</v>
      </c>
      <c r="K40" s="65">
        <v>0</v>
      </c>
      <c r="L40" s="102">
        <v>0</v>
      </c>
      <c r="M40" s="65">
        <v>0</v>
      </c>
      <c r="N40" s="102">
        <v>0</v>
      </c>
      <c r="O40" s="65">
        <v>0</v>
      </c>
      <c r="P40" s="102">
        <v>0</v>
      </c>
      <c r="Q40" s="65">
        <v>0</v>
      </c>
      <c r="R40" s="102">
        <v>0</v>
      </c>
      <c r="S40" s="65">
        <v>0</v>
      </c>
      <c r="T40" s="102">
        <v>0</v>
      </c>
      <c r="U40" s="65">
        <v>0</v>
      </c>
      <c r="V40" s="102">
        <v>0</v>
      </c>
      <c r="W40" s="65">
        <v>4</v>
      </c>
      <c r="X40" s="102">
        <v>1.639344262295082</v>
      </c>
      <c r="Y40" s="65">
        <v>9</v>
      </c>
      <c r="Z40" s="102">
        <v>2.5787965616045847</v>
      </c>
      <c r="AA40" s="65">
        <v>2</v>
      </c>
      <c r="AB40" s="102">
        <v>3.4482758620689653</v>
      </c>
      <c r="AC40" s="68">
        <v>15</v>
      </c>
    </row>
    <row r="41" spans="2:29" customFormat="1" ht="15" customHeight="1" x14ac:dyDescent="0.2">
      <c r="B41" s="106" t="s">
        <v>116</v>
      </c>
      <c r="C41" s="68">
        <v>0</v>
      </c>
      <c r="D41" s="102">
        <v>0</v>
      </c>
      <c r="E41" s="65">
        <v>0</v>
      </c>
      <c r="F41" s="102">
        <v>0</v>
      </c>
      <c r="G41" s="65">
        <v>0</v>
      </c>
      <c r="H41" s="102">
        <v>0</v>
      </c>
      <c r="I41" s="65">
        <v>0</v>
      </c>
      <c r="J41" s="102">
        <v>0</v>
      </c>
      <c r="K41" s="65">
        <v>0</v>
      </c>
      <c r="L41" s="102">
        <v>0</v>
      </c>
      <c r="M41" s="65">
        <v>0</v>
      </c>
      <c r="N41" s="102">
        <v>0</v>
      </c>
      <c r="O41" s="65">
        <v>0</v>
      </c>
      <c r="P41" s="102">
        <v>0</v>
      </c>
      <c r="Q41" s="65">
        <v>1</v>
      </c>
      <c r="R41" s="102">
        <v>0.48076923076923078</v>
      </c>
      <c r="S41" s="65">
        <v>0</v>
      </c>
      <c r="T41" s="102">
        <v>0</v>
      </c>
      <c r="U41" s="65">
        <v>1</v>
      </c>
      <c r="V41" s="102">
        <v>0.53763440860215062</v>
      </c>
      <c r="W41" s="65">
        <v>0</v>
      </c>
      <c r="X41" s="102">
        <v>0</v>
      </c>
      <c r="Y41" s="65">
        <v>2</v>
      </c>
      <c r="Z41" s="102">
        <v>0.57306590257879653</v>
      </c>
      <c r="AA41" s="65">
        <v>2</v>
      </c>
      <c r="AB41" s="102">
        <v>3.4482758620689653</v>
      </c>
      <c r="AC41" s="68">
        <v>6</v>
      </c>
    </row>
    <row r="42" spans="2:29" customFormat="1" ht="15" customHeight="1" x14ac:dyDescent="0.2">
      <c r="B42" s="106" t="s">
        <v>117</v>
      </c>
      <c r="C42" s="68">
        <v>0</v>
      </c>
      <c r="D42" s="102">
        <v>0</v>
      </c>
      <c r="E42" s="65">
        <v>0</v>
      </c>
      <c r="F42" s="102">
        <v>0</v>
      </c>
      <c r="G42" s="65">
        <v>0</v>
      </c>
      <c r="H42" s="102">
        <v>0</v>
      </c>
      <c r="I42" s="65">
        <v>0</v>
      </c>
      <c r="J42" s="102">
        <v>0</v>
      </c>
      <c r="K42" s="65">
        <v>0</v>
      </c>
      <c r="L42" s="102">
        <v>0</v>
      </c>
      <c r="M42" s="65">
        <v>0</v>
      </c>
      <c r="N42" s="102">
        <v>0</v>
      </c>
      <c r="O42" s="65">
        <v>0</v>
      </c>
      <c r="P42" s="102">
        <v>0</v>
      </c>
      <c r="Q42" s="65">
        <v>0</v>
      </c>
      <c r="R42" s="102">
        <v>0</v>
      </c>
      <c r="S42" s="65">
        <v>1</v>
      </c>
      <c r="T42" s="102">
        <v>0.39525691699604742</v>
      </c>
      <c r="U42" s="65">
        <v>0</v>
      </c>
      <c r="V42" s="102">
        <v>0</v>
      </c>
      <c r="W42" s="65">
        <v>3</v>
      </c>
      <c r="X42" s="102">
        <v>1.2295081967213115</v>
      </c>
      <c r="Y42" s="65">
        <v>2</v>
      </c>
      <c r="Z42" s="102">
        <v>0.57306590257879653</v>
      </c>
      <c r="AA42" s="65">
        <v>0</v>
      </c>
      <c r="AB42" s="102">
        <v>0</v>
      </c>
      <c r="AC42" s="68">
        <v>6</v>
      </c>
    </row>
    <row r="43" spans="2:29" customFormat="1" ht="15" customHeight="1" x14ac:dyDescent="0.2">
      <c r="B43" s="106" t="s">
        <v>118</v>
      </c>
      <c r="C43" s="68">
        <v>0</v>
      </c>
      <c r="D43" s="102">
        <v>0</v>
      </c>
      <c r="E43" s="65">
        <v>0</v>
      </c>
      <c r="F43" s="102">
        <v>0</v>
      </c>
      <c r="G43" s="65">
        <v>0</v>
      </c>
      <c r="H43" s="102">
        <v>0</v>
      </c>
      <c r="I43" s="65">
        <v>0</v>
      </c>
      <c r="J43" s="102">
        <v>0</v>
      </c>
      <c r="K43" s="65">
        <v>0</v>
      </c>
      <c r="L43" s="102">
        <v>0</v>
      </c>
      <c r="M43" s="65">
        <v>0</v>
      </c>
      <c r="N43" s="102">
        <v>0</v>
      </c>
      <c r="O43" s="65">
        <v>2</v>
      </c>
      <c r="P43" s="102">
        <v>15.384615384615385</v>
      </c>
      <c r="Q43" s="65">
        <v>2</v>
      </c>
      <c r="R43" s="102">
        <v>0.96153846153846156</v>
      </c>
      <c r="S43" s="65">
        <v>4</v>
      </c>
      <c r="T43" s="102">
        <v>1.5810276679841897</v>
      </c>
      <c r="U43" s="65">
        <v>3</v>
      </c>
      <c r="V43" s="102">
        <v>1.6129032258064515</v>
      </c>
      <c r="W43" s="65">
        <v>4</v>
      </c>
      <c r="X43" s="102">
        <v>1.639344262295082</v>
      </c>
      <c r="Y43" s="65">
        <v>7</v>
      </c>
      <c r="Z43" s="102">
        <v>2.005730659025788</v>
      </c>
      <c r="AA43" s="65">
        <v>0</v>
      </c>
      <c r="AB43" s="102">
        <v>0</v>
      </c>
      <c r="AC43" s="68">
        <v>22</v>
      </c>
    </row>
    <row r="44" spans="2:29" customFormat="1" ht="15" customHeight="1" x14ac:dyDescent="0.2">
      <c r="B44" s="106" t="s">
        <v>119</v>
      </c>
      <c r="C44" s="68">
        <v>0</v>
      </c>
      <c r="D44" s="102">
        <v>0</v>
      </c>
      <c r="E44" s="65">
        <v>0</v>
      </c>
      <c r="F44" s="102">
        <v>0</v>
      </c>
      <c r="G44" s="65">
        <v>0</v>
      </c>
      <c r="H44" s="102">
        <v>0</v>
      </c>
      <c r="I44" s="65">
        <v>0</v>
      </c>
      <c r="J44" s="102">
        <v>0</v>
      </c>
      <c r="K44" s="65">
        <v>0</v>
      </c>
      <c r="L44" s="102">
        <v>0</v>
      </c>
      <c r="M44" s="65">
        <v>0</v>
      </c>
      <c r="N44" s="102">
        <v>0</v>
      </c>
      <c r="O44" s="65">
        <v>1</v>
      </c>
      <c r="P44" s="102">
        <v>7.6923076923076925</v>
      </c>
      <c r="Q44" s="65">
        <v>3</v>
      </c>
      <c r="R44" s="102">
        <v>1.4423076923076923</v>
      </c>
      <c r="S44" s="65">
        <v>4</v>
      </c>
      <c r="T44" s="102">
        <v>1.5810276679841897</v>
      </c>
      <c r="U44" s="65">
        <v>10</v>
      </c>
      <c r="V44" s="102">
        <v>5.376344086021505</v>
      </c>
      <c r="W44" s="65">
        <v>5</v>
      </c>
      <c r="X44" s="102">
        <v>2.0491803278688523</v>
      </c>
      <c r="Y44" s="65">
        <v>7</v>
      </c>
      <c r="Z44" s="102">
        <v>2.005730659025788</v>
      </c>
      <c r="AA44" s="65">
        <v>4</v>
      </c>
      <c r="AB44" s="102">
        <v>6.8965517241379306</v>
      </c>
      <c r="AC44" s="68">
        <v>34</v>
      </c>
    </row>
    <row r="45" spans="2:29" customFormat="1" ht="15" customHeight="1" x14ac:dyDescent="0.2">
      <c r="B45" s="106" t="s">
        <v>120</v>
      </c>
      <c r="C45" s="68">
        <v>0</v>
      </c>
      <c r="D45" s="102">
        <v>0</v>
      </c>
      <c r="E45" s="65">
        <v>0</v>
      </c>
      <c r="F45" s="102">
        <v>0</v>
      </c>
      <c r="G45" s="65">
        <v>0</v>
      </c>
      <c r="H45" s="102">
        <v>0</v>
      </c>
      <c r="I45" s="65">
        <v>0</v>
      </c>
      <c r="J45" s="102">
        <v>0</v>
      </c>
      <c r="K45" s="65">
        <v>0</v>
      </c>
      <c r="L45" s="102">
        <v>0</v>
      </c>
      <c r="M45" s="65">
        <v>0</v>
      </c>
      <c r="N45" s="102">
        <v>0</v>
      </c>
      <c r="O45" s="65">
        <v>0</v>
      </c>
      <c r="P45" s="102">
        <v>0</v>
      </c>
      <c r="Q45" s="65">
        <v>6</v>
      </c>
      <c r="R45" s="102">
        <v>2.8846153846153846</v>
      </c>
      <c r="S45" s="65">
        <v>1</v>
      </c>
      <c r="T45" s="102">
        <v>0.39525691699604742</v>
      </c>
      <c r="U45" s="65">
        <v>1</v>
      </c>
      <c r="V45" s="102">
        <v>0.53763440860215062</v>
      </c>
      <c r="W45" s="65">
        <v>0</v>
      </c>
      <c r="X45" s="102">
        <v>0</v>
      </c>
      <c r="Y45" s="65">
        <v>2</v>
      </c>
      <c r="Z45" s="102">
        <v>0.57306590257879653</v>
      </c>
      <c r="AA45" s="65">
        <v>0</v>
      </c>
      <c r="AB45" s="102">
        <v>0</v>
      </c>
      <c r="AC45" s="68">
        <v>10</v>
      </c>
    </row>
    <row r="46" spans="2:29" customFormat="1" ht="15" customHeight="1" x14ac:dyDescent="0.2">
      <c r="B46" s="106" t="s">
        <v>121</v>
      </c>
      <c r="C46" s="68">
        <v>0</v>
      </c>
      <c r="D46" s="102">
        <v>0</v>
      </c>
      <c r="E46" s="65">
        <v>0</v>
      </c>
      <c r="F46" s="102">
        <v>0</v>
      </c>
      <c r="G46" s="65">
        <v>0</v>
      </c>
      <c r="H46" s="102">
        <v>0</v>
      </c>
      <c r="I46" s="65">
        <v>0</v>
      </c>
      <c r="J46" s="102">
        <v>0</v>
      </c>
      <c r="K46" s="65">
        <v>0</v>
      </c>
      <c r="L46" s="102">
        <v>0</v>
      </c>
      <c r="M46" s="65">
        <v>0</v>
      </c>
      <c r="N46" s="102">
        <v>0</v>
      </c>
      <c r="O46" s="65">
        <v>0</v>
      </c>
      <c r="P46" s="102">
        <v>0</v>
      </c>
      <c r="Q46" s="65">
        <v>0</v>
      </c>
      <c r="R46" s="102">
        <v>0</v>
      </c>
      <c r="S46" s="65">
        <v>2</v>
      </c>
      <c r="T46" s="102">
        <v>0.79051383399209485</v>
      </c>
      <c r="U46" s="65">
        <v>3</v>
      </c>
      <c r="V46" s="102">
        <v>1.6129032258064515</v>
      </c>
      <c r="W46" s="65">
        <v>4</v>
      </c>
      <c r="X46" s="102">
        <v>1.639344262295082</v>
      </c>
      <c r="Y46" s="65">
        <v>7</v>
      </c>
      <c r="Z46" s="102">
        <v>2.005730659025788</v>
      </c>
      <c r="AA46" s="65">
        <v>0</v>
      </c>
      <c r="AB46" s="102">
        <v>0</v>
      </c>
      <c r="AC46" s="68">
        <v>16</v>
      </c>
    </row>
    <row r="47" spans="2:29" customFormat="1" ht="15" customHeight="1" x14ac:dyDescent="0.2">
      <c r="B47" s="106" t="s">
        <v>122</v>
      </c>
      <c r="C47" s="68">
        <v>0</v>
      </c>
      <c r="D47" s="102">
        <v>0</v>
      </c>
      <c r="E47" s="65">
        <v>0</v>
      </c>
      <c r="F47" s="102">
        <v>0</v>
      </c>
      <c r="G47" s="65">
        <v>0</v>
      </c>
      <c r="H47" s="102">
        <v>0</v>
      </c>
      <c r="I47" s="65">
        <v>0</v>
      </c>
      <c r="J47" s="102">
        <v>0</v>
      </c>
      <c r="K47" s="65">
        <v>0</v>
      </c>
      <c r="L47" s="102">
        <v>0</v>
      </c>
      <c r="M47" s="65">
        <v>0</v>
      </c>
      <c r="N47" s="102">
        <v>0</v>
      </c>
      <c r="O47" s="65">
        <v>0</v>
      </c>
      <c r="P47" s="102">
        <v>0</v>
      </c>
      <c r="Q47" s="65">
        <v>2</v>
      </c>
      <c r="R47" s="102">
        <v>0.96153846153846156</v>
      </c>
      <c r="S47" s="65">
        <v>4</v>
      </c>
      <c r="T47" s="102">
        <v>1.5810276679841897</v>
      </c>
      <c r="U47" s="65">
        <v>1</v>
      </c>
      <c r="V47" s="102">
        <v>0.53763440860215062</v>
      </c>
      <c r="W47" s="65">
        <v>2</v>
      </c>
      <c r="X47" s="102">
        <v>0.81967213114754101</v>
      </c>
      <c r="Y47" s="65">
        <v>2</v>
      </c>
      <c r="Z47" s="102">
        <v>0.57306590257879653</v>
      </c>
      <c r="AA47" s="65">
        <v>0</v>
      </c>
      <c r="AB47" s="102">
        <v>0</v>
      </c>
      <c r="AC47" s="68">
        <v>11</v>
      </c>
    </row>
    <row r="48" spans="2:29" customFormat="1" ht="15" customHeight="1" x14ac:dyDescent="0.2">
      <c r="B48" s="106" t="s">
        <v>123</v>
      </c>
      <c r="C48" s="68">
        <v>0</v>
      </c>
      <c r="D48" s="102">
        <v>0</v>
      </c>
      <c r="E48" s="65">
        <v>0</v>
      </c>
      <c r="F48" s="102">
        <v>0</v>
      </c>
      <c r="G48" s="65">
        <v>0</v>
      </c>
      <c r="H48" s="102">
        <v>0</v>
      </c>
      <c r="I48" s="65">
        <v>0</v>
      </c>
      <c r="J48" s="102">
        <v>0</v>
      </c>
      <c r="K48" s="65">
        <v>0</v>
      </c>
      <c r="L48" s="102">
        <v>0</v>
      </c>
      <c r="M48" s="65">
        <v>0</v>
      </c>
      <c r="N48" s="102">
        <v>0</v>
      </c>
      <c r="O48" s="65">
        <v>1</v>
      </c>
      <c r="P48" s="102">
        <v>7.6923076923076925</v>
      </c>
      <c r="Q48" s="65">
        <v>1</v>
      </c>
      <c r="R48" s="102">
        <v>0.48076923076923078</v>
      </c>
      <c r="S48" s="65">
        <v>4</v>
      </c>
      <c r="T48" s="102">
        <v>1.5810276679841897</v>
      </c>
      <c r="U48" s="65">
        <v>3</v>
      </c>
      <c r="V48" s="102">
        <v>1.6129032258064515</v>
      </c>
      <c r="W48" s="65">
        <v>3</v>
      </c>
      <c r="X48" s="102">
        <v>1.2295081967213115</v>
      </c>
      <c r="Y48" s="65">
        <v>4</v>
      </c>
      <c r="Z48" s="102">
        <v>1.1461318051575931</v>
      </c>
      <c r="AA48" s="65">
        <v>1</v>
      </c>
      <c r="AB48" s="102">
        <v>1.7241379310344827</v>
      </c>
      <c r="AC48" s="68">
        <v>17</v>
      </c>
    </row>
    <row r="49" spans="2:29" customFormat="1" ht="15" customHeight="1" x14ac:dyDescent="0.2">
      <c r="B49" s="106" t="s">
        <v>124</v>
      </c>
      <c r="C49" s="68">
        <v>0</v>
      </c>
      <c r="D49" s="102">
        <v>0</v>
      </c>
      <c r="E49" s="65">
        <v>0</v>
      </c>
      <c r="F49" s="102">
        <v>0</v>
      </c>
      <c r="G49" s="65">
        <v>0</v>
      </c>
      <c r="H49" s="102">
        <v>0</v>
      </c>
      <c r="I49" s="65">
        <v>0</v>
      </c>
      <c r="J49" s="102">
        <v>0</v>
      </c>
      <c r="K49" s="65">
        <v>0</v>
      </c>
      <c r="L49" s="102">
        <v>0</v>
      </c>
      <c r="M49" s="65">
        <v>0</v>
      </c>
      <c r="N49" s="102">
        <v>0</v>
      </c>
      <c r="O49" s="65">
        <v>0</v>
      </c>
      <c r="P49" s="102">
        <v>0</v>
      </c>
      <c r="Q49" s="65">
        <v>1</v>
      </c>
      <c r="R49" s="102">
        <v>0.48076923076923078</v>
      </c>
      <c r="S49" s="65">
        <v>1</v>
      </c>
      <c r="T49" s="102">
        <v>0.39525691699604742</v>
      </c>
      <c r="U49" s="65">
        <v>0</v>
      </c>
      <c r="V49" s="102">
        <v>0</v>
      </c>
      <c r="W49" s="65">
        <v>2</v>
      </c>
      <c r="X49" s="102">
        <v>0.81967213114754101</v>
      </c>
      <c r="Y49" s="65">
        <v>0</v>
      </c>
      <c r="Z49" s="102">
        <v>0</v>
      </c>
      <c r="AA49" s="65">
        <v>0</v>
      </c>
      <c r="AB49" s="102">
        <v>0</v>
      </c>
      <c r="AC49" s="68">
        <v>4</v>
      </c>
    </row>
    <row r="50" spans="2:29" customFormat="1" ht="15" customHeight="1" x14ac:dyDescent="0.2">
      <c r="B50" s="106" t="s">
        <v>125</v>
      </c>
      <c r="C50" s="68">
        <v>0</v>
      </c>
      <c r="D50" s="102">
        <v>0</v>
      </c>
      <c r="E50" s="65">
        <v>0</v>
      </c>
      <c r="F50" s="102">
        <v>0</v>
      </c>
      <c r="G50" s="65">
        <v>0</v>
      </c>
      <c r="H50" s="102">
        <v>0</v>
      </c>
      <c r="I50" s="65">
        <v>0</v>
      </c>
      <c r="J50" s="102">
        <v>0</v>
      </c>
      <c r="K50" s="65">
        <v>0</v>
      </c>
      <c r="L50" s="102">
        <v>0</v>
      </c>
      <c r="M50" s="65">
        <v>0</v>
      </c>
      <c r="N50" s="102">
        <v>0</v>
      </c>
      <c r="O50" s="65">
        <v>0</v>
      </c>
      <c r="P50" s="102">
        <v>0</v>
      </c>
      <c r="Q50" s="65">
        <v>2</v>
      </c>
      <c r="R50" s="102">
        <v>0.96153846153846156</v>
      </c>
      <c r="S50" s="65">
        <v>5</v>
      </c>
      <c r="T50" s="102">
        <v>1.9762845849802373</v>
      </c>
      <c r="U50" s="65">
        <v>0</v>
      </c>
      <c r="V50" s="102">
        <v>0</v>
      </c>
      <c r="W50" s="65">
        <v>1</v>
      </c>
      <c r="X50" s="102">
        <v>0.4098360655737705</v>
      </c>
      <c r="Y50" s="65">
        <v>6</v>
      </c>
      <c r="Z50" s="102">
        <v>1.7191977077363898</v>
      </c>
      <c r="AA50" s="65">
        <v>0</v>
      </c>
      <c r="AB50" s="102">
        <v>0</v>
      </c>
      <c r="AC50" s="68">
        <v>14</v>
      </c>
    </row>
    <row r="51" spans="2:29" customFormat="1" ht="15" customHeight="1" x14ac:dyDescent="0.2">
      <c r="B51" s="106" t="s">
        <v>126</v>
      </c>
      <c r="C51" s="68">
        <v>0</v>
      </c>
      <c r="D51" s="102">
        <v>0</v>
      </c>
      <c r="E51" s="65">
        <v>0</v>
      </c>
      <c r="F51" s="102">
        <v>0</v>
      </c>
      <c r="G51" s="65">
        <v>0</v>
      </c>
      <c r="H51" s="102">
        <v>0</v>
      </c>
      <c r="I51" s="65">
        <v>0</v>
      </c>
      <c r="J51" s="102">
        <v>0</v>
      </c>
      <c r="K51" s="65">
        <v>0</v>
      </c>
      <c r="L51" s="102">
        <v>0</v>
      </c>
      <c r="M51" s="65">
        <v>0</v>
      </c>
      <c r="N51" s="102">
        <v>0</v>
      </c>
      <c r="O51" s="65">
        <v>0</v>
      </c>
      <c r="P51" s="102">
        <v>0</v>
      </c>
      <c r="Q51" s="65">
        <v>5</v>
      </c>
      <c r="R51" s="102">
        <v>2.4038461538461542</v>
      </c>
      <c r="S51" s="65">
        <v>10</v>
      </c>
      <c r="T51" s="102">
        <v>3.9525691699604746</v>
      </c>
      <c r="U51" s="65">
        <v>3</v>
      </c>
      <c r="V51" s="102">
        <v>1.6129032258064515</v>
      </c>
      <c r="W51" s="65">
        <v>4</v>
      </c>
      <c r="X51" s="102">
        <v>1.639344262295082</v>
      </c>
      <c r="Y51" s="65">
        <v>6</v>
      </c>
      <c r="Z51" s="102">
        <v>1.7191977077363898</v>
      </c>
      <c r="AA51" s="65">
        <v>1</v>
      </c>
      <c r="AB51" s="102">
        <v>1.7241379310344827</v>
      </c>
      <c r="AC51" s="68">
        <v>29</v>
      </c>
    </row>
    <row r="52" spans="2:29" customFormat="1" ht="15" customHeight="1" x14ac:dyDescent="0.2">
      <c r="B52" s="106" t="s">
        <v>127</v>
      </c>
      <c r="C52" s="68">
        <v>0</v>
      </c>
      <c r="D52" s="102">
        <v>0</v>
      </c>
      <c r="E52" s="65">
        <v>0</v>
      </c>
      <c r="F52" s="102">
        <v>0</v>
      </c>
      <c r="G52" s="65">
        <v>0</v>
      </c>
      <c r="H52" s="102">
        <v>0</v>
      </c>
      <c r="I52" s="65">
        <v>0</v>
      </c>
      <c r="J52" s="102">
        <v>0</v>
      </c>
      <c r="K52" s="65">
        <v>0</v>
      </c>
      <c r="L52" s="102">
        <v>0</v>
      </c>
      <c r="M52" s="65">
        <v>0</v>
      </c>
      <c r="N52" s="102">
        <v>0</v>
      </c>
      <c r="O52" s="65">
        <v>0</v>
      </c>
      <c r="P52" s="102">
        <v>0</v>
      </c>
      <c r="Q52" s="65">
        <v>1</v>
      </c>
      <c r="R52" s="102">
        <v>0.48076923076923078</v>
      </c>
      <c r="S52" s="65">
        <v>1</v>
      </c>
      <c r="T52" s="102">
        <v>0.39525691699604742</v>
      </c>
      <c r="U52" s="65">
        <v>1</v>
      </c>
      <c r="V52" s="102">
        <v>0.53763440860215062</v>
      </c>
      <c r="W52" s="65">
        <v>2</v>
      </c>
      <c r="X52" s="102">
        <v>0.81967213114754101</v>
      </c>
      <c r="Y52" s="65">
        <v>3</v>
      </c>
      <c r="Z52" s="102">
        <v>0.8595988538681949</v>
      </c>
      <c r="AA52" s="65">
        <v>0</v>
      </c>
      <c r="AB52" s="102">
        <v>0</v>
      </c>
      <c r="AC52" s="68">
        <v>8</v>
      </c>
    </row>
    <row r="53" spans="2:29" customFormat="1" ht="15" customHeight="1" x14ac:dyDescent="0.2">
      <c r="B53" s="106" t="s">
        <v>128</v>
      </c>
      <c r="C53" s="68">
        <v>0</v>
      </c>
      <c r="D53" s="102">
        <v>0</v>
      </c>
      <c r="E53" s="65">
        <v>0</v>
      </c>
      <c r="F53" s="102">
        <v>0</v>
      </c>
      <c r="G53" s="65">
        <v>0</v>
      </c>
      <c r="H53" s="102">
        <v>0</v>
      </c>
      <c r="I53" s="65">
        <v>0</v>
      </c>
      <c r="J53" s="102">
        <v>0</v>
      </c>
      <c r="K53" s="65">
        <v>0</v>
      </c>
      <c r="L53" s="102">
        <v>0</v>
      </c>
      <c r="M53" s="65">
        <v>0</v>
      </c>
      <c r="N53" s="102">
        <v>0</v>
      </c>
      <c r="O53" s="65">
        <v>0</v>
      </c>
      <c r="P53" s="102">
        <v>0</v>
      </c>
      <c r="Q53" s="65">
        <v>0</v>
      </c>
      <c r="R53" s="102">
        <v>0</v>
      </c>
      <c r="S53" s="65">
        <v>3</v>
      </c>
      <c r="T53" s="102">
        <v>1.1857707509881421</v>
      </c>
      <c r="U53" s="65">
        <v>0</v>
      </c>
      <c r="V53" s="102">
        <v>0</v>
      </c>
      <c r="W53" s="65">
        <v>4</v>
      </c>
      <c r="X53" s="102">
        <v>1.639344262295082</v>
      </c>
      <c r="Y53" s="65">
        <v>7</v>
      </c>
      <c r="Z53" s="102">
        <v>2.005730659025788</v>
      </c>
      <c r="AA53" s="65">
        <v>1</v>
      </c>
      <c r="AB53" s="102">
        <v>1.7241379310344827</v>
      </c>
      <c r="AC53" s="68">
        <v>15</v>
      </c>
    </row>
    <row r="54" spans="2:29" customFormat="1" ht="15" customHeight="1" x14ac:dyDescent="0.2">
      <c r="B54" s="106" t="s">
        <v>129</v>
      </c>
      <c r="C54" s="68">
        <v>0</v>
      </c>
      <c r="D54" s="102">
        <v>0</v>
      </c>
      <c r="E54" s="65">
        <v>0</v>
      </c>
      <c r="F54" s="102">
        <v>0</v>
      </c>
      <c r="G54" s="65">
        <v>0</v>
      </c>
      <c r="H54" s="102">
        <v>0</v>
      </c>
      <c r="I54" s="65">
        <v>0</v>
      </c>
      <c r="J54" s="102">
        <v>0</v>
      </c>
      <c r="K54" s="65">
        <v>0</v>
      </c>
      <c r="L54" s="102">
        <v>0</v>
      </c>
      <c r="M54" s="65">
        <v>0</v>
      </c>
      <c r="N54" s="102">
        <v>0</v>
      </c>
      <c r="O54" s="65">
        <v>0</v>
      </c>
      <c r="P54" s="102">
        <v>0</v>
      </c>
      <c r="Q54" s="65">
        <v>0</v>
      </c>
      <c r="R54" s="102">
        <v>0</v>
      </c>
      <c r="S54" s="65">
        <v>0</v>
      </c>
      <c r="T54" s="102">
        <v>0</v>
      </c>
      <c r="U54" s="65">
        <v>0</v>
      </c>
      <c r="V54" s="102">
        <v>0</v>
      </c>
      <c r="W54" s="65">
        <v>0</v>
      </c>
      <c r="X54" s="102">
        <v>0</v>
      </c>
      <c r="Y54" s="65">
        <v>3</v>
      </c>
      <c r="Z54" s="102">
        <v>0.8595988538681949</v>
      </c>
      <c r="AA54" s="65">
        <v>0</v>
      </c>
      <c r="AB54" s="102">
        <v>0</v>
      </c>
      <c r="AC54" s="68">
        <v>3</v>
      </c>
    </row>
    <row r="55" spans="2:29" customFormat="1" ht="15" customHeight="1" x14ac:dyDescent="0.2">
      <c r="B55" s="106" t="s">
        <v>130</v>
      </c>
      <c r="C55" s="68">
        <v>0</v>
      </c>
      <c r="D55" s="102">
        <v>0</v>
      </c>
      <c r="E55" s="65">
        <v>0</v>
      </c>
      <c r="F55" s="102">
        <v>0</v>
      </c>
      <c r="G55" s="65">
        <v>0</v>
      </c>
      <c r="H55" s="102">
        <v>0</v>
      </c>
      <c r="I55" s="65">
        <v>0</v>
      </c>
      <c r="J55" s="102">
        <v>0</v>
      </c>
      <c r="K55" s="65">
        <v>0</v>
      </c>
      <c r="L55" s="102">
        <v>0</v>
      </c>
      <c r="M55" s="65">
        <v>0</v>
      </c>
      <c r="N55" s="102">
        <v>0</v>
      </c>
      <c r="O55" s="65">
        <v>0</v>
      </c>
      <c r="P55" s="102">
        <v>0</v>
      </c>
      <c r="Q55" s="65">
        <v>2</v>
      </c>
      <c r="R55" s="102">
        <v>0.96153846153846156</v>
      </c>
      <c r="S55" s="65">
        <v>4</v>
      </c>
      <c r="T55" s="102">
        <v>1.5810276679841897</v>
      </c>
      <c r="U55" s="65">
        <v>4</v>
      </c>
      <c r="V55" s="102">
        <v>2.1505376344086025</v>
      </c>
      <c r="W55" s="65">
        <v>2</v>
      </c>
      <c r="X55" s="102">
        <v>0.81967213114754101</v>
      </c>
      <c r="Y55" s="65">
        <v>1</v>
      </c>
      <c r="Z55" s="102">
        <v>0.28653295128939826</v>
      </c>
      <c r="AA55" s="65">
        <v>0</v>
      </c>
      <c r="AB55" s="102">
        <v>0</v>
      </c>
      <c r="AC55" s="68">
        <v>13</v>
      </c>
    </row>
    <row r="56" spans="2:29" customFormat="1" ht="15" customHeight="1" x14ac:dyDescent="0.2">
      <c r="B56" s="106" t="s">
        <v>131</v>
      </c>
      <c r="C56" s="68">
        <v>0</v>
      </c>
      <c r="D56" s="102">
        <v>0</v>
      </c>
      <c r="E56" s="65">
        <v>0</v>
      </c>
      <c r="F56" s="102">
        <v>0</v>
      </c>
      <c r="G56" s="65">
        <v>0</v>
      </c>
      <c r="H56" s="102">
        <v>0</v>
      </c>
      <c r="I56" s="65">
        <v>0</v>
      </c>
      <c r="J56" s="102">
        <v>0</v>
      </c>
      <c r="K56" s="65">
        <v>0</v>
      </c>
      <c r="L56" s="102">
        <v>0</v>
      </c>
      <c r="M56" s="65">
        <v>0</v>
      </c>
      <c r="N56" s="102">
        <v>0</v>
      </c>
      <c r="O56" s="65">
        <v>0</v>
      </c>
      <c r="P56" s="102">
        <v>0</v>
      </c>
      <c r="Q56" s="65">
        <v>0</v>
      </c>
      <c r="R56" s="102">
        <v>0</v>
      </c>
      <c r="S56" s="65">
        <v>0</v>
      </c>
      <c r="T56" s="102">
        <v>0</v>
      </c>
      <c r="U56" s="65">
        <v>0</v>
      </c>
      <c r="V56" s="102">
        <v>0</v>
      </c>
      <c r="W56" s="65">
        <v>0</v>
      </c>
      <c r="X56" s="102">
        <v>0</v>
      </c>
      <c r="Y56" s="65">
        <v>0</v>
      </c>
      <c r="Z56" s="102">
        <v>0</v>
      </c>
      <c r="AA56" s="65">
        <v>0</v>
      </c>
      <c r="AB56" s="102">
        <v>0</v>
      </c>
      <c r="AC56" s="68">
        <v>0</v>
      </c>
    </row>
    <row r="57" spans="2:29" customFormat="1" ht="15" customHeight="1" x14ac:dyDescent="0.2">
      <c r="B57" s="106" t="s">
        <v>132</v>
      </c>
      <c r="C57" s="68">
        <v>0</v>
      </c>
      <c r="D57" s="102">
        <v>0</v>
      </c>
      <c r="E57" s="65">
        <v>0</v>
      </c>
      <c r="F57" s="102">
        <v>0</v>
      </c>
      <c r="G57" s="65">
        <v>0</v>
      </c>
      <c r="H57" s="102">
        <v>0</v>
      </c>
      <c r="I57" s="65">
        <v>0</v>
      </c>
      <c r="J57" s="102">
        <v>0</v>
      </c>
      <c r="K57" s="65">
        <v>0</v>
      </c>
      <c r="L57" s="102">
        <v>0</v>
      </c>
      <c r="M57" s="65">
        <v>0</v>
      </c>
      <c r="N57" s="102">
        <v>0</v>
      </c>
      <c r="O57" s="65">
        <v>0</v>
      </c>
      <c r="P57" s="102">
        <v>0</v>
      </c>
      <c r="Q57" s="65">
        <v>6</v>
      </c>
      <c r="R57" s="102">
        <v>2.8846153846153846</v>
      </c>
      <c r="S57" s="65">
        <v>3</v>
      </c>
      <c r="T57" s="102">
        <v>1.1857707509881421</v>
      </c>
      <c r="U57" s="65">
        <v>0</v>
      </c>
      <c r="V57" s="102">
        <v>0</v>
      </c>
      <c r="W57" s="65">
        <v>3</v>
      </c>
      <c r="X57" s="102">
        <v>1.2295081967213115</v>
      </c>
      <c r="Y57" s="65">
        <v>6</v>
      </c>
      <c r="Z57" s="102">
        <v>1.7191977077363898</v>
      </c>
      <c r="AA57" s="65">
        <v>1</v>
      </c>
      <c r="AB57" s="102">
        <v>1.7241379310344827</v>
      </c>
      <c r="AC57" s="68">
        <v>19</v>
      </c>
    </row>
    <row r="58" spans="2:29" customFormat="1" ht="15" customHeight="1" x14ac:dyDescent="0.2">
      <c r="B58" s="106" t="s">
        <v>133</v>
      </c>
      <c r="C58" s="68">
        <v>0</v>
      </c>
      <c r="D58" s="102">
        <v>0</v>
      </c>
      <c r="E58" s="65">
        <v>0</v>
      </c>
      <c r="F58" s="102">
        <v>0</v>
      </c>
      <c r="G58" s="65">
        <v>0</v>
      </c>
      <c r="H58" s="102">
        <v>0</v>
      </c>
      <c r="I58" s="65">
        <v>0</v>
      </c>
      <c r="J58" s="102">
        <v>0</v>
      </c>
      <c r="K58" s="65">
        <v>0</v>
      </c>
      <c r="L58" s="102">
        <v>0</v>
      </c>
      <c r="M58" s="65">
        <v>0</v>
      </c>
      <c r="N58" s="102">
        <v>0</v>
      </c>
      <c r="O58" s="65">
        <v>0</v>
      </c>
      <c r="P58" s="102">
        <v>0</v>
      </c>
      <c r="Q58" s="65">
        <v>1</v>
      </c>
      <c r="R58" s="102">
        <v>0.48076923076923078</v>
      </c>
      <c r="S58" s="65">
        <v>0</v>
      </c>
      <c r="T58" s="102">
        <v>0</v>
      </c>
      <c r="U58" s="65">
        <v>0</v>
      </c>
      <c r="V58" s="102">
        <v>0</v>
      </c>
      <c r="W58" s="65">
        <v>1</v>
      </c>
      <c r="X58" s="102">
        <v>0.4098360655737705</v>
      </c>
      <c r="Y58" s="65">
        <v>0</v>
      </c>
      <c r="Z58" s="102">
        <v>0</v>
      </c>
      <c r="AA58" s="65">
        <v>0</v>
      </c>
      <c r="AB58" s="102">
        <v>0</v>
      </c>
      <c r="AC58" s="68">
        <v>2</v>
      </c>
    </row>
    <row r="59" spans="2:29" customFormat="1" ht="15" customHeight="1" x14ac:dyDescent="0.2">
      <c r="B59" s="106" t="s">
        <v>134</v>
      </c>
      <c r="C59" s="68">
        <v>0</v>
      </c>
      <c r="D59" s="102">
        <v>0</v>
      </c>
      <c r="E59" s="65">
        <v>0</v>
      </c>
      <c r="F59" s="102">
        <v>0</v>
      </c>
      <c r="G59" s="65">
        <v>0</v>
      </c>
      <c r="H59" s="102">
        <v>0</v>
      </c>
      <c r="I59" s="65">
        <v>0</v>
      </c>
      <c r="J59" s="102">
        <v>0</v>
      </c>
      <c r="K59" s="65">
        <v>0</v>
      </c>
      <c r="L59" s="102">
        <v>0</v>
      </c>
      <c r="M59" s="65">
        <v>0</v>
      </c>
      <c r="N59" s="102">
        <v>0</v>
      </c>
      <c r="O59" s="65">
        <v>0</v>
      </c>
      <c r="P59" s="102">
        <v>0</v>
      </c>
      <c r="Q59" s="65">
        <v>0</v>
      </c>
      <c r="R59" s="102">
        <v>0</v>
      </c>
      <c r="S59" s="65">
        <v>0</v>
      </c>
      <c r="T59" s="102">
        <v>0</v>
      </c>
      <c r="U59" s="65">
        <v>0</v>
      </c>
      <c r="V59" s="102">
        <v>0</v>
      </c>
      <c r="W59" s="65">
        <v>1</v>
      </c>
      <c r="X59" s="102">
        <v>0.4098360655737705</v>
      </c>
      <c r="Y59" s="65">
        <v>0</v>
      </c>
      <c r="Z59" s="102">
        <v>0</v>
      </c>
      <c r="AA59" s="65">
        <v>0</v>
      </c>
      <c r="AB59" s="102">
        <v>0</v>
      </c>
      <c r="AC59" s="68">
        <v>1</v>
      </c>
    </row>
    <row r="60" spans="2:29" customFormat="1" ht="15" customHeight="1" x14ac:dyDescent="0.2">
      <c r="B60" s="106" t="s">
        <v>135</v>
      </c>
      <c r="C60" s="68">
        <v>0</v>
      </c>
      <c r="D60" s="102">
        <v>0</v>
      </c>
      <c r="E60" s="65">
        <v>0</v>
      </c>
      <c r="F60" s="102">
        <v>0</v>
      </c>
      <c r="G60" s="65">
        <v>0</v>
      </c>
      <c r="H60" s="102">
        <v>0</v>
      </c>
      <c r="I60" s="65">
        <v>0</v>
      </c>
      <c r="J60" s="102">
        <v>0</v>
      </c>
      <c r="K60" s="65">
        <v>0</v>
      </c>
      <c r="L60" s="102">
        <v>0</v>
      </c>
      <c r="M60" s="65">
        <v>0</v>
      </c>
      <c r="N60" s="102">
        <v>0</v>
      </c>
      <c r="O60" s="65">
        <v>0</v>
      </c>
      <c r="P60" s="102">
        <v>0</v>
      </c>
      <c r="Q60" s="65">
        <v>6</v>
      </c>
      <c r="R60" s="102">
        <v>2.8846153846153846</v>
      </c>
      <c r="S60" s="65">
        <v>2</v>
      </c>
      <c r="T60" s="102">
        <v>0.79051383399209485</v>
      </c>
      <c r="U60" s="65">
        <v>0</v>
      </c>
      <c r="V60" s="102">
        <v>0</v>
      </c>
      <c r="W60" s="65">
        <v>3</v>
      </c>
      <c r="X60" s="102">
        <v>1.2295081967213115</v>
      </c>
      <c r="Y60" s="65">
        <v>5</v>
      </c>
      <c r="Z60" s="102">
        <v>1.4326647564469914</v>
      </c>
      <c r="AA60" s="65">
        <v>2</v>
      </c>
      <c r="AB60" s="102">
        <v>3.4482758620689653</v>
      </c>
      <c r="AC60" s="68">
        <v>18</v>
      </c>
    </row>
    <row r="61" spans="2:29" customFormat="1" ht="15" customHeight="1" x14ac:dyDescent="0.2">
      <c r="B61" s="106" t="s">
        <v>136</v>
      </c>
      <c r="C61" s="68">
        <v>0</v>
      </c>
      <c r="D61" s="102">
        <v>0</v>
      </c>
      <c r="E61" s="65">
        <v>0</v>
      </c>
      <c r="F61" s="102">
        <v>0</v>
      </c>
      <c r="G61" s="65">
        <v>0</v>
      </c>
      <c r="H61" s="102">
        <v>0</v>
      </c>
      <c r="I61" s="65">
        <v>0</v>
      </c>
      <c r="J61" s="102">
        <v>0</v>
      </c>
      <c r="K61" s="65">
        <v>0</v>
      </c>
      <c r="L61" s="102">
        <v>0</v>
      </c>
      <c r="M61" s="65">
        <v>0</v>
      </c>
      <c r="N61" s="102">
        <v>0</v>
      </c>
      <c r="O61" s="65">
        <v>0</v>
      </c>
      <c r="P61" s="102">
        <v>0</v>
      </c>
      <c r="Q61" s="65">
        <v>0</v>
      </c>
      <c r="R61" s="102">
        <v>0</v>
      </c>
      <c r="S61" s="65">
        <v>1</v>
      </c>
      <c r="T61" s="102">
        <v>0.39525691699604742</v>
      </c>
      <c r="U61" s="65">
        <v>0</v>
      </c>
      <c r="V61" s="102">
        <v>0</v>
      </c>
      <c r="W61" s="65">
        <v>0</v>
      </c>
      <c r="X61" s="102">
        <v>0</v>
      </c>
      <c r="Y61" s="65">
        <v>0</v>
      </c>
      <c r="Z61" s="102">
        <v>0</v>
      </c>
      <c r="AA61" s="65">
        <v>0</v>
      </c>
      <c r="AB61" s="102">
        <v>0</v>
      </c>
      <c r="AC61" s="68">
        <v>1</v>
      </c>
    </row>
    <row r="62" spans="2:29" customFormat="1" ht="15" customHeight="1" x14ac:dyDescent="0.2">
      <c r="B62" s="106" t="s">
        <v>137</v>
      </c>
      <c r="C62" s="68">
        <v>0</v>
      </c>
      <c r="D62" s="102">
        <v>0</v>
      </c>
      <c r="E62" s="65">
        <v>0</v>
      </c>
      <c r="F62" s="102">
        <v>0</v>
      </c>
      <c r="G62" s="65">
        <v>1</v>
      </c>
      <c r="H62" s="113">
        <v>100</v>
      </c>
      <c r="I62" s="65">
        <v>1</v>
      </c>
      <c r="J62" s="113">
        <v>100</v>
      </c>
      <c r="K62" s="65">
        <v>1</v>
      </c>
      <c r="L62" s="102">
        <v>50</v>
      </c>
      <c r="M62" s="65">
        <v>0</v>
      </c>
      <c r="N62" s="102">
        <v>0</v>
      </c>
      <c r="O62" s="65">
        <v>0</v>
      </c>
      <c r="P62" s="102">
        <v>0</v>
      </c>
      <c r="Q62" s="65">
        <v>0</v>
      </c>
      <c r="R62" s="102">
        <v>0</v>
      </c>
      <c r="S62" s="65">
        <v>0</v>
      </c>
      <c r="T62" s="102">
        <v>0</v>
      </c>
      <c r="U62" s="65">
        <v>0</v>
      </c>
      <c r="V62" s="102">
        <v>0</v>
      </c>
      <c r="W62" s="65">
        <v>1</v>
      </c>
      <c r="X62" s="102">
        <v>0.4098360655737705</v>
      </c>
      <c r="Y62" s="65">
        <v>0</v>
      </c>
      <c r="Z62" s="102">
        <v>0</v>
      </c>
      <c r="AA62" s="65">
        <v>0</v>
      </c>
      <c r="AB62" s="102">
        <v>0</v>
      </c>
      <c r="AC62" s="68">
        <v>4</v>
      </c>
    </row>
    <row r="63" spans="2:29" customFormat="1" ht="15" customHeight="1" x14ac:dyDescent="0.2">
      <c r="B63" s="106" t="s">
        <v>138</v>
      </c>
      <c r="C63" s="68">
        <v>0</v>
      </c>
      <c r="D63" s="102">
        <v>0</v>
      </c>
      <c r="E63" s="65">
        <v>0</v>
      </c>
      <c r="F63" s="102">
        <v>0</v>
      </c>
      <c r="G63" s="65">
        <v>0</v>
      </c>
      <c r="H63" s="102">
        <v>0</v>
      </c>
      <c r="I63" s="65">
        <v>0</v>
      </c>
      <c r="J63" s="102">
        <v>0</v>
      </c>
      <c r="K63" s="65">
        <v>0</v>
      </c>
      <c r="L63" s="102">
        <v>0</v>
      </c>
      <c r="M63" s="65">
        <v>0</v>
      </c>
      <c r="N63" s="102">
        <v>0</v>
      </c>
      <c r="O63" s="65">
        <v>0</v>
      </c>
      <c r="P63" s="102">
        <v>0</v>
      </c>
      <c r="Q63" s="65">
        <v>0</v>
      </c>
      <c r="R63" s="102">
        <v>0</v>
      </c>
      <c r="S63" s="65">
        <v>2</v>
      </c>
      <c r="T63" s="102">
        <v>0.79051383399209485</v>
      </c>
      <c r="U63" s="65">
        <v>0</v>
      </c>
      <c r="V63" s="102">
        <v>0</v>
      </c>
      <c r="W63" s="65">
        <v>0</v>
      </c>
      <c r="X63" s="102">
        <v>0</v>
      </c>
      <c r="Y63" s="65">
        <v>0</v>
      </c>
      <c r="Z63" s="102">
        <v>0</v>
      </c>
      <c r="AA63" s="65">
        <v>0</v>
      </c>
      <c r="AB63" s="102">
        <v>0</v>
      </c>
      <c r="AC63" s="68">
        <v>2</v>
      </c>
    </row>
    <row r="64" spans="2:29" customFormat="1" ht="15" customHeight="1" x14ac:dyDescent="0.2">
      <c r="B64" s="106" t="s">
        <v>139</v>
      </c>
      <c r="C64" s="68">
        <v>0</v>
      </c>
      <c r="D64" s="102">
        <v>0</v>
      </c>
      <c r="E64" s="65">
        <v>0</v>
      </c>
      <c r="F64" s="102">
        <v>0</v>
      </c>
      <c r="G64" s="65">
        <v>0</v>
      </c>
      <c r="H64" s="102">
        <v>0</v>
      </c>
      <c r="I64" s="65">
        <v>0</v>
      </c>
      <c r="J64" s="102">
        <v>0</v>
      </c>
      <c r="K64" s="65">
        <v>0</v>
      </c>
      <c r="L64" s="102">
        <v>0</v>
      </c>
      <c r="M64" s="65">
        <v>0</v>
      </c>
      <c r="N64" s="102">
        <v>0</v>
      </c>
      <c r="O64" s="65">
        <v>0</v>
      </c>
      <c r="P64" s="102">
        <v>0</v>
      </c>
      <c r="Q64" s="65">
        <v>2</v>
      </c>
      <c r="R64" s="102">
        <v>0.96153846153846156</v>
      </c>
      <c r="S64" s="65">
        <v>0</v>
      </c>
      <c r="T64" s="102">
        <v>0</v>
      </c>
      <c r="U64" s="65">
        <v>0</v>
      </c>
      <c r="V64" s="102">
        <v>0</v>
      </c>
      <c r="W64" s="65">
        <v>0</v>
      </c>
      <c r="X64" s="102">
        <v>0</v>
      </c>
      <c r="Y64" s="65">
        <v>0</v>
      </c>
      <c r="Z64" s="102">
        <v>0</v>
      </c>
      <c r="AA64" s="65">
        <v>0</v>
      </c>
      <c r="AB64" s="102">
        <v>0</v>
      </c>
      <c r="AC64" s="68">
        <v>2</v>
      </c>
    </row>
    <row r="65" spans="2:29" customFormat="1" ht="15" customHeight="1" x14ac:dyDescent="0.2">
      <c r="B65" s="106" t="s">
        <v>140</v>
      </c>
      <c r="C65" s="68">
        <v>0</v>
      </c>
      <c r="D65" s="102">
        <v>0</v>
      </c>
      <c r="E65" s="65">
        <v>0</v>
      </c>
      <c r="F65" s="102">
        <v>0</v>
      </c>
      <c r="G65" s="65">
        <v>0</v>
      </c>
      <c r="H65" s="102">
        <v>0</v>
      </c>
      <c r="I65" s="65">
        <v>0</v>
      </c>
      <c r="J65" s="102">
        <v>0</v>
      </c>
      <c r="K65" s="65">
        <v>0</v>
      </c>
      <c r="L65" s="102">
        <v>0</v>
      </c>
      <c r="M65" s="65">
        <v>0</v>
      </c>
      <c r="N65" s="102">
        <v>0</v>
      </c>
      <c r="O65" s="65">
        <v>0</v>
      </c>
      <c r="P65" s="102">
        <v>0</v>
      </c>
      <c r="Q65" s="65">
        <v>8</v>
      </c>
      <c r="R65" s="102">
        <v>3.8461538461538463</v>
      </c>
      <c r="S65" s="65">
        <v>12</v>
      </c>
      <c r="T65" s="102">
        <v>4.7430830039525684</v>
      </c>
      <c r="U65" s="65">
        <v>6</v>
      </c>
      <c r="V65" s="102">
        <v>3.225806451612903</v>
      </c>
      <c r="W65" s="65">
        <v>12</v>
      </c>
      <c r="X65" s="102">
        <v>4.918032786885246</v>
      </c>
      <c r="Y65" s="65">
        <v>7</v>
      </c>
      <c r="Z65" s="102">
        <v>2.005730659025788</v>
      </c>
      <c r="AA65" s="65">
        <v>1</v>
      </c>
      <c r="AB65" s="102">
        <v>1.7241379310344827</v>
      </c>
      <c r="AC65" s="68">
        <v>46</v>
      </c>
    </row>
    <row r="66" spans="2:29" customFormat="1" ht="15" customHeight="1" x14ac:dyDescent="0.2">
      <c r="B66" s="106" t="s">
        <v>141</v>
      </c>
      <c r="C66" s="68">
        <v>0</v>
      </c>
      <c r="D66" s="102">
        <v>0</v>
      </c>
      <c r="E66" s="65">
        <v>0</v>
      </c>
      <c r="F66" s="102">
        <v>0</v>
      </c>
      <c r="G66" s="65">
        <v>0</v>
      </c>
      <c r="H66" s="102">
        <v>0</v>
      </c>
      <c r="I66" s="65">
        <v>0</v>
      </c>
      <c r="J66" s="102">
        <v>0</v>
      </c>
      <c r="K66" s="65">
        <v>0</v>
      </c>
      <c r="L66" s="102">
        <v>0</v>
      </c>
      <c r="M66" s="65">
        <v>0</v>
      </c>
      <c r="N66" s="102">
        <v>0</v>
      </c>
      <c r="O66" s="65">
        <v>1</v>
      </c>
      <c r="P66" s="102">
        <v>7.6923076923076925</v>
      </c>
      <c r="Q66" s="65">
        <v>2</v>
      </c>
      <c r="R66" s="102">
        <v>0.96153846153846156</v>
      </c>
      <c r="S66" s="65">
        <v>8</v>
      </c>
      <c r="T66" s="102">
        <v>3.1620553359683794</v>
      </c>
      <c r="U66" s="65">
        <v>2</v>
      </c>
      <c r="V66" s="102">
        <v>1.0752688172043012</v>
      </c>
      <c r="W66" s="65">
        <v>5</v>
      </c>
      <c r="X66" s="102">
        <v>2.0491803278688523</v>
      </c>
      <c r="Y66" s="65">
        <v>2</v>
      </c>
      <c r="Z66" s="102">
        <v>0.57306590257879653</v>
      </c>
      <c r="AA66" s="65">
        <v>2</v>
      </c>
      <c r="AB66" s="102">
        <v>3.4482758620689653</v>
      </c>
      <c r="AC66" s="68">
        <v>22</v>
      </c>
    </row>
    <row r="67" spans="2:29" customFormat="1" ht="15" customHeight="1" x14ac:dyDescent="0.2">
      <c r="B67" s="106" t="s">
        <v>142</v>
      </c>
      <c r="C67" s="68">
        <v>0</v>
      </c>
      <c r="D67" s="102">
        <v>0</v>
      </c>
      <c r="E67" s="65">
        <v>0</v>
      </c>
      <c r="F67" s="102">
        <v>0</v>
      </c>
      <c r="G67" s="65">
        <v>0</v>
      </c>
      <c r="H67" s="102">
        <v>0</v>
      </c>
      <c r="I67" s="65">
        <v>0</v>
      </c>
      <c r="J67" s="102">
        <v>0</v>
      </c>
      <c r="K67" s="65">
        <v>0</v>
      </c>
      <c r="L67" s="102">
        <v>0</v>
      </c>
      <c r="M67" s="65">
        <v>0</v>
      </c>
      <c r="N67" s="102">
        <v>0</v>
      </c>
      <c r="O67" s="65">
        <v>0</v>
      </c>
      <c r="P67" s="102">
        <v>0</v>
      </c>
      <c r="Q67" s="65">
        <v>0</v>
      </c>
      <c r="R67" s="102">
        <v>0</v>
      </c>
      <c r="S67" s="65">
        <v>0</v>
      </c>
      <c r="T67" s="102">
        <v>0</v>
      </c>
      <c r="U67" s="65">
        <v>0</v>
      </c>
      <c r="V67" s="102">
        <v>0</v>
      </c>
      <c r="W67" s="65">
        <v>0</v>
      </c>
      <c r="X67" s="102">
        <v>0</v>
      </c>
      <c r="Y67" s="65">
        <v>1</v>
      </c>
      <c r="Z67" s="102">
        <v>0.28653295128939826</v>
      </c>
      <c r="AA67" s="65">
        <v>0</v>
      </c>
      <c r="AB67" s="102">
        <v>0</v>
      </c>
      <c r="AC67" s="68">
        <v>1</v>
      </c>
    </row>
    <row r="68" spans="2:29" customFormat="1" ht="15" customHeight="1" x14ac:dyDescent="0.2">
      <c r="B68" s="106" t="s">
        <v>143</v>
      </c>
      <c r="C68" s="68">
        <v>0</v>
      </c>
      <c r="D68" s="102">
        <v>0</v>
      </c>
      <c r="E68" s="65">
        <v>0</v>
      </c>
      <c r="F68" s="102">
        <v>0</v>
      </c>
      <c r="G68" s="65">
        <v>0</v>
      </c>
      <c r="H68" s="102">
        <v>0</v>
      </c>
      <c r="I68" s="65">
        <v>0</v>
      </c>
      <c r="J68" s="102">
        <v>0</v>
      </c>
      <c r="K68" s="65">
        <v>1</v>
      </c>
      <c r="L68" s="102">
        <v>50</v>
      </c>
      <c r="M68" s="65">
        <v>0</v>
      </c>
      <c r="N68" s="102">
        <v>0</v>
      </c>
      <c r="O68" s="65">
        <v>0</v>
      </c>
      <c r="P68" s="102">
        <v>0</v>
      </c>
      <c r="Q68" s="65">
        <v>1</v>
      </c>
      <c r="R68" s="102">
        <v>0.48076923076923078</v>
      </c>
      <c r="S68" s="65">
        <v>0</v>
      </c>
      <c r="T68" s="102">
        <v>0</v>
      </c>
      <c r="U68" s="65">
        <v>0</v>
      </c>
      <c r="V68" s="102">
        <v>0</v>
      </c>
      <c r="W68" s="65">
        <v>0</v>
      </c>
      <c r="X68" s="102">
        <v>0</v>
      </c>
      <c r="Y68" s="65">
        <v>2</v>
      </c>
      <c r="Z68" s="102">
        <v>0.57306590257879653</v>
      </c>
      <c r="AA68" s="65">
        <v>0</v>
      </c>
      <c r="AB68" s="102">
        <v>0</v>
      </c>
      <c r="AC68" s="68">
        <v>4</v>
      </c>
    </row>
    <row r="69" spans="2:29" customFormat="1" ht="15" customHeight="1" x14ac:dyDescent="0.2">
      <c r="B69" s="106" t="s">
        <v>144</v>
      </c>
      <c r="C69" s="68">
        <v>0</v>
      </c>
      <c r="D69" s="102">
        <v>0</v>
      </c>
      <c r="E69" s="65">
        <v>0</v>
      </c>
      <c r="F69" s="102">
        <v>0</v>
      </c>
      <c r="G69" s="65">
        <v>0</v>
      </c>
      <c r="H69" s="102">
        <v>0</v>
      </c>
      <c r="I69" s="65">
        <v>0</v>
      </c>
      <c r="J69" s="102">
        <v>0</v>
      </c>
      <c r="K69" s="65">
        <v>0</v>
      </c>
      <c r="L69" s="102">
        <v>0</v>
      </c>
      <c r="M69" s="65">
        <v>1</v>
      </c>
      <c r="N69" s="102">
        <v>33.333333333333329</v>
      </c>
      <c r="O69" s="65">
        <v>0</v>
      </c>
      <c r="P69" s="102">
        <v>0</v>
      </c>
      <c r="Q69" s="65">
        <v>4</v>
      </c>
      <c r="R69" s="102">
        <v>1.9230769230769231</v>
      </c>
      <c r="S69" s="65">
        <v>4</v>
      </c>
      <c r="T69" s="102">
        <v>1.5810276679841897</v>
      </c>
      <c r="U69" s="65">
        <v>3</v>
      </c>
      <c r="V69" s="102">
        <v>1.6129032258064515</v>
      </c>
      <c r="W69" s="65">
        <v>3</v>
      </c>
      <c r="X69" s="102">
        <v>1.2295081967213115</v>
      </c>
      <c r="Y69" s="65">
        <v>3</v>
      </c>
      <c r="Z69" s="102">
        <v>0.8595988538681949</v>
      </c>
      <c r="AA69" s="65">
        <v>2</v>
      </c>
      <c r="AB69" s="102">
        <v>3.4482758620689653</v>
      </c>
      <c r="AC69" s="68">
        <v>20</v>
      </c>
    </row>
    <row r="70" spans="2:29" customFormat="1" ht="15" customHeight="1" x14ac:dyDescent="0.2">
      <c r="B70" s="106" t="s">
        <v>145</v>
      </c>
      <c r="C70" s="68">
        <v>0</v>
      </c>
      <c r="D70" s="102">
        <v>0</v>
      </c>
      <c r="E70" s="65">
        <v>0</v>
      </c>
      <c r="F70" s="102">
        <v>0</v>
      </c>
      <c r="G70" s="65">
        <v>0</v>
      </c>
      <c r="H70" s="102">
        <v>0</v>
      </c>
      <c r="I70" s="65">
        <v>0</v>
      </c>
      <c r="J70" s="102">
        <v>0</v>
      </c>
      <c r="K70" s="65">
        <v>0</v>
      </c>
      <c r="L70" s="102">
        <v>0</v>
      </c>
      <c r="M70" s="65">
        <v>0</v>
      </c>
      <c r="N70" s="102">
        <v>0</v>
      </c>
      <c r="O70" s="65">
        <v>1</v>
      </c>
      <c r="P70" s="102">
        <v>7.6923076923076925</v>
      </c>
      <c r="Q70" s="65">
        <v>2</v>
      </c>
      <c r="R70" s="102">
        <v>0.96153846153846156</v>
      </c>
      <c r="S70" s="65">
        <v>4</v>
      </c>
      <c r="T70" s="102">
        <v>1.5810276679841897</v>
      </c>
      <c r="U70" s="65">
        <v>5</v>
      </c>
      <c r="V70" s="102">
        <v>2.6881720430107525</v>
      </c>
      <c r="W70" s="65">
        <v>6</v>
      </c>
      <c r="X70" s="102">
        <v>2.459016393442623</v>
      </c>
      <c r="Y70" s="65">
        <v>2</v>
      </c>
      <c r="Z70" s="102">
        <v>0.57306590257879653</v>
      </c>
      <c r="AA70" s="65">
        <v>0</v>
      </c>
      <c r="AB70" s="102">
        <v>0</v>
      </c>
      <c r="AC70" s="68">
        <v>20</v>
      </c>
    </row>
    <row r="71" spans="2:29" customFormat="1" ht="15" customHeight="1" x14ac:dyDescent="0.2">
      <c r="B71" s="106" t="s">
        <v>146</v>
      </c>
      <c r="C71" s="68">
        <v>0</v>
      </c>
      <c r="D71" s="102">
        <v>0</v>
      </c>
      <c r="E71" s="65">
        <v>0</v>
      </c>
      <c r="F71" s="102">
        <v>0</v>
      </c>
      <c r="G71" s="65">
        <v>0</v>
      </c>
      <c r="H71" s="102">
        <v>0</v>
      </c>
      <c r="I71" s="65">
        <v>0</v>
      </c>
      <c r="J71" s="102">
        <v>0</v>
      </c>
      <c r="K71" s="65">
        <v>0</v>
      </c>
      <c r="L71" s="102">
        <v>0</v>
      </c>
      <c r="M71" s="65">
        <v>0</v>
      </c>
      <c r="N71" s="102">
        <v>0</v>
      </c>
      <c r="O71" s="65">
        <v>0</v>
      </c>
      <c r="P71" s="102">
        <v>0</v>
      </c>
      <c r="Q71" s="65">
        <v>1</v>
      </c>
      <c r="R71" s="102">
        <v>0.48076923076923078</v>
      </c>
      <c r="S71" s="65">
        <v>1</v>
      </c>
      <c r="T71" s="102">
        <v>0.39525691699604742</v>
      </c>
      <c r="U71" s="65">
        <v>1</v>
      </c>
      <c r="V71" s="102">
        <v>0.53763440860215062</v>
      </c>
      <c r="W71" s="65">
        <v>1</v>
      </c>
      <c r="X71" s="102">
        <v>0.4098360655737705</v>
      </c>
      <c r="Y71" s="65">
        <v>3</v>
      </c>
      <c r="Z71" s="102">
        <v>0.8595988538681949</v>
      </c>
      <c r="AA71" s="65">
        <v>0</v>
      </c>
      <c r="AB71" s="102">
        <v>0</v>
      </c>
      <c r="AC71" s="68">
        <v>7</v>
      </c>
    </row>
    <row r="72" spans="2:29" customFormat="1" ht="15" customHeight="1" x14ac:dyDescent="0.2">
      <c r="B72" s="106" t="s">
        <v>147</v>
      </c>
      <c r="C72" s="68">
        <v>0</v>
      </c>
      <c r="D72" s="102">
        <v>0</v>
      </c>
      <c r="E72" s="65">
        <v>0</v>
      </c>
      <c r="F72" s="102">
        <v>0</v>
      </c>
      <c r="G72" s="65">
        <v>0</v>
      </c>
      <c r="H72" s="102">
        <v>0</v>
      </c>
      <c r="I72" s="65">
        <v>0</v>
      </c>
      <c r="J72" s="102">
        <v>0</v>
      </c>
      <c r="K72" s="65">
        <v>0</v>
      </c>
      <c r="L72" s="102">
        <v>0</v>
      </c>
      <c r="M72" s="65">
        <v>0</v>
      </c>
      <c r="N72" s="102">
        <v>0</v>
      </c>
      <c r="O72" s="65">
        <v>0</v>
      </c>
      <c r="P72" s="102">
        <v>0</v>
      </c>
      <c r="Q72" s="65">
        <v>0</v>
      </c>
      <c r="R72" s="102">
        <v>0</v>
      </c>
      <c r="S72" s="65">
        <v>1</v>
      </c>
      <c r="T72" s="102">
        <v>0.39525691699604742</v>
      </c>
      <c r="U72" s="65">
        <v>0</v>
      </c>
      <c r="V72" s="102">
        <v>0</v>
      </c>
      <c r="W72" s="65">
        <v>0</v>
      </c>
      <c r="X72" s="102">
        <v>0</v>
      </c>
      <c r="Y72" s="65">
        <v>2</v>
      </c>
      <c r="Z72" s="102">
        <v>0.57306590257879653</v>
      </c>
      <c r="AA72" s="65">
        <v>0</v>
      </c>
      <c r="AB72" s="102">
        <v>0</v>
      </c>
      <c r="AC72" s="68">
        <v>3</v>
      </c>
    </row>
    <row r="73" spans="2:29" customFormat="1" ht="15" customHeight="1" x14ac:dyDescent="0.2">
      <c r="B73" s="106" t="s">
        <v>148</v>
      </c>
      <c r="C73" s="68">
        <v>0</v>
      </c>
      <c r="D73" s="102">
        <v>0</v>
      </c>
      <c r="E73" s="65">
        <v>0</v>
      </c>
      <c r="F73" s="102">
        <v>0</v>
      </c>
      <c r="G73" s="65">
        <v>0</v>
      </c>
      <c r="H73" s="102">
        <v>0</v>
      </c>
      <c r="I73" s="65">
        <v>0</v>
      </c>
      <c r="J73" s="102">
        <v>0</v>
      </c>
      <c r="K73" s="65">
        <v>0</v>
      </c>
      <c r="L73" s="102">
        <v>0</v>
      </c>
      <c r="M73" s="65">
        <v>0</v>
      </c>
      <c r="N73" s="102">
        <v>0</v>
      </c>
      <c r="O73" s="65">
        <v>0</v>
      </c>
      <c r="P73" s="102">
        <v>0</v>
      </c>
      <c r="Q73" s="65">
        <v>0</v>
      </c>
      <c r="R73" s="102">
        <v>0</v>
      </c>
      <c r="S73" s="65">
        <v>5</v>
      </c>
      <c r="T73" s="102">
        <v>1.9762845849802373</v>
      </c>
      <c r="U73" s="65">
        <v>2</v>
      </c>
      <c r="V73" s="102">
        <v>1.0752688172043012</v>
      </c>
      <c r="W73" s="65">
        <v>2</v>
      </c>
      <c r="X73" s="102">
        <v>0.81967213114754101</v>
      </c>
      <c r="Y73" s="65">
        <v>2</v>
      </c>
      <c r="Z73" s="102">
        <v>0.57306590257879653</v>
      </c>
      <c r="AA73" s="65">
        <v>0</v>
      </c>
      <c r="AB73" s="102">
        <v>0</v>
      </c>
      <c r="AC73" s="68">
        <v>11</v>
      </c>
    </row>
    <row r="74" spans="2:29" customFormat="1" ht="15" customHeight="1" x14ac:dyDescent="0.2">
      <c r="B74" s="106" t="s">
        <v>149</v>
      </c>
      <c r="C74" s="68">
        <v>0</v>
      </c>
      <c r="D74" s="102">
        <v>0</v>
      </c>
      <c r="E74" s="65">
        <v>0</v>
      </c>
      <c r="F74" s="102">
        <v>0</v>
      </c>
      <c r="G74" s="65">
        <v>0</v>
      </c>
      <c r="H74" s="102">
        <v>0</v>
      </c>
      <c r="I74" s="65">
        <v>0</v>
      </c>
      <c r="J74" s="102">
        <v>0</v>
      </c>
      <c r="K74" s="65">
        <v>0</v>
      </c>
      <c r="L74" s="102">
        <v>0</v>
      </c>
      <c r="M74" s="65">
        <v>1</v>
      </c>
      <c r="N74" s="102">
        <v>33.333333333333329</v>
      </c>
      <c r="O74" s="65">
        <v>1</v>
      </c>
      <c r="P74" s="102">
        <v>7.6923076923076925</v>
      </c>
      <c r="Q74" s="65">
        <v>1</v>
      </c>
      <c r="R74" s="102">
        <v>0.48076923076923078</v>
      </c>
      <c r="S74" s="65">
        <v>1</v>
      </c>
      <c r="T74" s="102">
        <v>0.39525691699604742</v>
      </c>
      <c r="U74" s="65">
        <v>2</v>
      </c>
      <c r="V74" s="102">
        <v>1.0752688172043012</v>
      </c>
      <c r="W74" s="65">
        <v>2</v>
      </c>
      <c r="X74" s="102">
        <v>0.81967213114754101</v>
      </c>
      <c r="Y74" s="65">
        <v>1</v>
      </c>
      <c r="Z74" s="102">
        <v>0.28653295128939826</v>
      </c>
      <c r="AA74" s="65">
        <v>0</v>
      </c>
      <c r="AB74" s="102">
        <v>0</v>
      </c>
      <c r="AC74" s="68">
        <v>9</v>
      </c>
    </row>
    <row r="75" spans="2:29" customFormat="1" ht="15" customHeight="1" x14ac:dyDescent="0.2">
      <c r="B75" s="106" t="s">
        <v>150</v>
      </c>
      <c r="C75" s="68">
        <v>0</v>
      </c>
      <c r="D75" s="102">
        <v>0</v>
      </c>
      <c r="E75" s="65">
        <v>0</v>
      </c>
      <c r="F75" s="102">
        <v>0</v>
      </c>
      <c r="G75" s="65">
        <v>0</v>
      </c>
      <c r="H75" s="102">
        <v>0</v>
      </c>
      <c r="I75" s="65">
        <v>0</v>
      </c>
      <c r="J75" s="102">
        <v>0</v>
      </c>
      <c r="K75" s="65">
        <v>0</v>
      </c>
      <c r="L75" s="102">
        <v>0</v>
      </c>
      <c r="M75" s="65">
        <v>0</v>
      </c>
      <c r="N75" s="102">
        <v>0</v>
      </c>
      <c r="O75" s="65">
        <v>0</v>
      </c>
      <c r="P75" s="102">
        <v>0</v>
      </c>
      <c r="Q75" s="65">
        <v>7</v>
      </c>
      <c r="R75" s="102">
        <v>3.3653846153846154</v>
      </c>
      <c r="S75" s="65">
        <v>9</v>
      </c>
      <c r="T75" s="102">
        <v>3.5573122529644272</v>
      </c>
      <c r="U75" s="65">
        <v>8</v>
      </c>
      <c r="V75" s="102">
        <v>4.3010752688172049</v>
      </c>
      <c r="W75" s="65">
        <v>7</v>
      </c>
      <c r="X75" s="102">
        <v>2.8688524590163933</v>
      </c>
      <c r="Y75" s="65">
        <v>11</v>
      </c>
      <c r="Z75" s="102">
        <v>3.151862464183381</v>
      </c>
      <c r="AA75" s="65">
        <v>1</v>
      </c>
      <c r="AB75" s="102">
        <v>1.7241379310344827</v>
      </c>
      <c r="AC75" s="68">
        <v>43</v>
      </c>
    </row>
    <row r="76" spans="2:29" customFormat="1" ht="15" customHeight="1" x14ac:dyDescent="0.2">
      <c r="B76" s="106" t="s">
        <v>151</v>
      </c>
      <c r="C76" s="68">
        <v>0</v>
      </c>
      <c r="D76" s="102">
        <v>0</v>
      </c>
      <c r="E76" s="65">
        <v>0</v>
      </c>
      <c r="F76" s="102">
        <v>0</v>
      </c>
      <c r="G76" s="65">
        <v>0</v>
      </c>
      <c r="H76" s="102">
        <v>0</v>
      </c>
      <c r="I76" s="65">
        <v>0</v>
      </c>
      <c r="J76" s="102">
        <v>0</v>
      </c>
      <c r="K76" s="65">
        <v>0</v>
      </c>
      <c r="L76" s="102">
        <v>0</v>
      </c>
      <c r="M76" s="65">
        <v>0</v>
      </c>
      <c r="N76" s="102">
        <v>0</v>
      </c>
      <c r="O76" s="65">
        <v>0</v>
      </c>
      <c r="P76" s="102">
        <v>0</v>
      </c>
      <c r="Q76" s="65">
        <v>0</v>
      </c>
      <c r="R76" s="102">
        <v>0</v>
      </c>
      <c r="S76" s="65">
        <v>3</v>
      </c>
      <c r="T76" s="102">
        <v>1.1857707509881421</v>
      </c>
      <c r="U76" s="65">
        <v>3</v>
      </c>
      <c r="V76" s="102">
        <v>1.6129032258064515</v>
      </c>
      <c r="W76" s="65">
        <v>0</v>
      </c>
      <c r="X76" s="102">
        <v>0</v>
      </c>
      <c r="Y76" s="65">
        <v>0</v>
      </c>
      <c r="Z76" s="102">
        <v>0</v>
      </c>
      <c r="AA76" s="65">
        <v>0</v>
      </c>
      <c r="AB76" s="102">
        <v>0</v>
      </c>
      <c r="AC76" s="68">
        <v>6</v>
      </c>
    </row>
    <row r="77" spans="2:29" customFormat="1" ht="15" customHeight="1" x14ac:dyDescent="0.2">
      <c r="B77" s="106" t="s">
        <v>152</v>
      </c>
      <c r="C77" s="68">
        <v>0</v>
      </c>
      <c r="D77" s="102">
        <v>0</v>
      </c>
      <c r="E77" s="65">
        <v>0</v>
      </c>
      <c r="F77" s="102">
        <v>0</v>
      </c>
      <c r="G77" s="65">
        <v>0</v>
      </c>
      <c r="H77" s="102">
        <v>0</v>
      </c>
      <c r="I77" s="65">
        <v>0</v>
      </c>
      <c r="J77" s="102">
        <v>0</v>
      </c>
      <c r="K77" s="65">
        <v>0</v>
      </c>
      <c r="L77" s="102">
        <v>0</v>
      </c>
      <c r="M77" s="65">
        <v>0</v>
      </c>
      <c r="N77" s="102">
        <v>0</v>
      </c>
      <c r="O77" s="65">
        <v>1</v>
      </c>
      <c r="P77" s="102">
        <v>7.6923076923076925</v>
      </c>
      <c r="Q77" s="65">
        <v>5</v>
      </c>
      <c r="R77" s="102">
        <v>2.4038461538461542</v>
      </c>
      <c r="S77" s="65">
        <v>2</v>
      </c>
      <c r="T77" s="102">
        <v>0.79051383399209485</v>
      </c>
      <c r="U77" s="65">
        <v>4</v>
      </c>
      <c r="V77" s="102">
        <v>2.1505376344086025</v>
      </c>
      <c r="W77" s="65">
        <v>1</v>
      </c>
      <c r="X77" s="102">
        <v>0.4098360655737705</v>
      </c>
      <c r="Y77" s="65">
        <v>2</v>
      </c>
      <c r="Z77" s="102">
        <v>0.57306590257879653</v>
      </c>
      <c r="AA77" s="65">
        <v>1</v>
      </c>
      <c r="AB77" s="102">
        <v>1.7241379310344827</v>
      </c>
      <c r="AC77" s="68">
        <v>16</v>
      </c>
    </row>
    <row r="78" spans="2:29" customFormat="1" ht="15" customHeight="1" x14ac:dyDescent="0.2">
      <c r="B78" s="106" t="s">
        <v>153</v>
      </c>
      <c r="C78" s="68">
        <v>0</v>
      </c>
      <c r="D78" s="102">
        <v>0</v>
      </c>
      <c r="E78" s="65">
        <v>0</v>
      </c>
      <c r="F78" s="102">
        <v>0</v>
      </c>
      <c r="G78" s="65">
        <v>0</v>
      </c>
      <c r="H78" s="102">
        <v>0</v>
      </c>
      <c r="I78" s="65">
        <v>0</v>
      </c>
      <c r="J78" s="102">
        <v>0</v>
      </c>
      <c r="K78" s="65">
        <v>0</v>
      </c>
      <c r="L78" s="102">
        <v>0</v>
      </c>
      <c r="M78" s="65">
        <v>0</v>
      </c>
      <c r="N78" s="102">
        <v>0</v>
      </c>
      <c r="O78" s="65">
        <v>0</v>
      </c>
      <c r="P78" s="102">
        <v>0</v>
      </c>
      <c r="Q78" s="65">
        <v>0</v>
      </c>
      <c r="R78" s="102">
        <v>0</v>
      </c>
      <c r="S78" s="65">
        <v>3</v>
      </c>
      <c r="T78" s="102">
        <v>1.1857707509881421</v>
      </c>
      <c r="U78" s="65">
        <v>0</v>
      </c>
      <c r="V78" s="102">
        <v>0</v>
      </c>
      <c r="W78" s="65">
        <v>1</v>
      </c>
      <c r="X78" s="102">
        <v>0.4098360655737705</v>
      </c>
      <c r="Y78" s="65">
        <v>2</v>
      </c>
      <c r="Z78" s="102">
        <v>0.57306590257879653</v>
      </c>
      <c r="AA78" s="65">
        <v>0</v>
      </c>
      <c r="AB78" s="102">
        <v>0</v>
      </c>
      <c r="AC78" s="68">
        <v>6</v>
      </c>
    </row>
    <row r="79" spans="2:29" customFormat="1" ht="15" customHeight="1" x14ac:dyDescent="0.2">
      <c r="B79" s="106" t="s">
        <v>154</v>
      </c>
      <c r="C79" s="68">
        <v>0</v>
      </c>
      <c r="D79" s="102">
        <v>0</v>
      </c>
      <c r="E79" s="65">
        <v>0</v>
      </c>
      <c r="F79" s="102">
        <v>0</v>
      </c>
      <c r="G79" s="65">
        <v>0</v>
      </c>
      <c r="H79" s="102">
        <v>0</v>
      </c>
      <c r="I79" s="65">
        <v>0</v>
      </c>
      <c r="J79" s="102">
        <v>0</v>
      </c>
      <c r="K79" s="65">
        <v>0</v>
      </c>
      <c r="L79" s="102">
        <v>0</v>
      </c>
      <c r="M79" s="65">
        <v>0</v>
      </c>
      <c r="N79" s="102">
        <v>0</v>
      </c>
      <c r="O79" s="65">
        <v>0</v>
      </c>
      <c r="P79" s="102">
        <v>0</v>
      </c>
      <c r="Q79" s="65">
        <v>0</v>
      </c>
      <c r="R79" s="102">
        <v>0</v>
      </c>
      <c r="S79" s="65">
        <v>2</v>
      </c>
      <c r="T79" s="102">
        <v>0.79051383399209485</v>
      </c>
      <c r="U79" s="65">
        <v>0</v>
      </c>
      <c r="V79" s="102">
        <v>0</v>
      </c>
      <c r="W79" s="65">
        <v>1</v>
      </c>
      <c r="X79" s="102">
        <v>0.4098360655737705</v>
      </c>
      <c r="Y79" s="65">
        <v>3</v>
      </c>
      <c r="Z79" s="102">
        <v>0.8595988538681949</v>
      </c>
      <c r="AA79" s="65">
        <v>0</v>
      </c>
      <c r="AB79" s="102">
        <v>0</v>
      </c>
      <c r="AC79" s="68">
        <v>6</v>
      </c>
    </row>
    <row r="80" spans="2:29" customFormat="1" ht="15" customHeight="1" x14ac:dyDescent="0.2">
      <c r="B80" s="106" t="s">
        <v>155</v>
      </c>
      <c r="C80" s="68">
        <v>0</v>
      </c>
      <c r="D80" s="102">
        <v>0</v>
      </c>
      <c r="E80" s="65">
        <v>0</v>
      </c>
      <c r="F80" s="102">
        <v>0</v>
      </c>
      <c r="G80" s="65">
        <v>0</v>
      </c>
      <c r="H80" s="102">
        <v>0</v>
      </c>
      <c r="I80" s="65">
        <v>0</v>
      </c>
      <c r="J80" s="102">
        <v>0</v>
      </c>
      <c r="K80" s="65">
        <v>0</v>
      </c>
      <c r="L80" s="102">
        <v>0</v>
      </c>
      <c r="M80" s="65">
        <v>0</v>
      </c>
      <c r="N80" s="102">
        <v>0</v>
      </c>
      <c r="O80" s="65">
        <v>1</v>
      </c>
      <c r="P80" s="102">
        <v>7.6923076923076925</v>
      </c>
      <c r="Q80" s="65">
        <v>6</v>
      </c>
      <c r="R80" s="102">
        <v>2.8846153846153846</v>
      </c>
      <c r="S80" s="65">
        <v>2</v>
      </c>
      <c r="T80" s="102">
        <v>0.79051383399209485</v>
      </c>
      <c r="U80" s="65">
        <v>0</v>
      </c>
      <c r="V80" s="102">
        <v>0</v>
      </c>
      <c r="W80" s="65">
        <v>0</v>
      </c>
      <c r="X80" s="102">
        <v>0</v>
      </c>
      <c r="Y80" s="65">
        <v>2</v>
      </c>
      <c r="Z80" s="102">
        <v>0.57306590257879653</v>
      </c>
      <c r="AA80" s="65">
        <v>0</v>
      </c>
      <c r="AB80" s="102">
        <v>0</v>
      </c>
      <c r="AC80" s="68">
        <v>11</v>
      </c>
    </row>
    <row r="81" spans="2:29" customFormat="1" ht="15" customHeight="1" x14ac:dyDescent="0.2">
      <c r="B81" s="106" t="s">
        <v>156</v>
      </c>
      <c r="C81" s="68">
        <v>0</v>
      </c>
      <c r="D81" s="102">
        <v>0</v>
      </c>
      <c r="E81" s="65">
        <v>0</v>
      </c>
      <c r="F81" s="102">
        <v>0</v>
      </c>
      <c r="G81" s="65">
        <v>0</v>
      </c>
      <c r="H81" s="102">
        <v>0</v>
      </c>
      <c r="I81" s="65">
        <v>0</v>
      </c>
      <c r="J81" s="102">
        <v>0</v>
      </c>
      <c r="K81" s="65">
        <v>0</v>
      </c>
      <c r="L81" s="102">
        <v>0</v>
      </c>
      <c r="M81" s="65">
        <v>0</v>
      </c>
      <c r="N81" s="102">
        <v>0</v>
      </c>
      <c r="O81" s="65">
        <v>0</v>
      </c>
      <c r="P81" s="102">
        <v>0</v>
      </c>
      <c r="Q81" s="65">
        <v>4</v>
      </c>
      <c r="R81" s="102">
        <v>1.9230769230769231</v>
      </c>
      <c r="S81" s="65">
        <v>11</v>
      </c>
      <c r="T81" s="102">
        <v>4.3478260869565215</v>
      </c>
      <c r="U81" s="65">
        <v>13</v>
      </c>
      <c r="V81" s="102">
        <v>6.9892473118279561</v>
      </c>
      <c r="W81" s="65">
        <v>13</v>
      </c>
      <c r="X81" s="102">
        <v>5.3278688524590159</v>
      </c>
      <c r="Y81" s="65">
        <v>14</v>
      </c>
      <c r="Z81" s="102">
        <v>4.0114613180515759</v>
      </c>
      <c r="AA81" s="65">
        <v>1</v>
      </c>
      <c r="AB81" s="102">
        <v>1.7241379310344827</v>
      </c>
      <c r="AC81" s="68">
        <v>56</v>
      </c>
    </row>
    <row r="82" spans="2:29" customFormat="1" ht="15" customHeight="1" x14ac:dyDescent="0.2">
      <c r="B82" s="106" t="s">
        <v>157</v>
      </c>
      <c r="C82" s="68">
        <v>0</v>
      </c>
      <c r="D82" s="102">
        <v>0</v>
      </c>
      <c r="E82" s="65">
        <v>0</v>
      </c>
      <c r="F82" s="102">
        <v>0</v>
      </c>
      <c r="G82" s="65">
        <v>0</v>
      </c>
      <c r="H82" s="102">
        <v>0</v>
      </c>
      <c r="I82" s="65">
        <v>0</v>
      </c>
      <c r="J82" s="102">
        <v>0</v>
      </c>
      <c r="K82" s="65">
        <v>0</v>
      </c>
      <c r="L82" s="102">
        <v>0</v>
      </c>
      <c r="M82" s="65">
        <v>0</v>
      </c>
      <c r="N82" s="102">
        <v>0</v>
      </c>
      <c r="O82" s="65">
        <v>0</v>
      </c>
      <c r="P82" s="102">
        <v>0</v>
      </c>
      <c r="Q82" s="65">
        <v>2</v>
      </c>
      <c r="R82" s="102">
        <v>0.96153846153846156</v>
      </c>
      <c r="S82" s="65">
        <v>3</v>
      </c>
      <c r="T82" s="102">
        <v>1.1857707509881421</v>
      </c>
      <c r="U82" s="65">
        <v>1</v>
      </c>
      <c r="V82" s="102">
        <v>0.53763440860215062</v>
      </c>
      <c r="W82" s="65">
        <v>3</v>
      </c>
      <c r="X82" s="102">
        <v>1.2295081967213115</v>
      </c>
      <c r="Y82" s="65">
        <v>7</v>
      </c>
      <c r="Z82" s="102">
        <v>2.005730659025788</v>
      </c>
      <c r="AA82" s="65">
        <v>0</v>
      </c>
      <c r="AB82" s="102">
        <v>0</v>
      </c>
      <c r="AC82" s="68">
        <v>16</v>
      </c>
    </row>
    <row r="83" spans="2:29" customFormat="1" ht="15" customHeight="1" x14ac:dyDescent="0.2">
      <c r="B83" s="106" t="s">
        <v>158</v>
      </c>
      <c r="C83" s="68">
        <v>0</v>
      </c>
      <c r="D83" s="102">
        <v>0</v>
      </c>
      <c r="E83" s="65">
        <v>0</v>
      </c>
      <c r="F83" s="102">
        <v>0</v>
      </c>
      <c r="G83" s="65">
        <v>0</v>
      </c>
      <c r="H83" s="102">
        <v>0</v>
      </c>
      <c r="I83" s="65">
        <v>0</v>
      </c>
      <c r="J83" s="102">
        <v>0</v>
      </c>
      <c r="K83" s="65">
        <v>0</v>
      </c>
      <c r="L83" s="102">
        <v>0</v>
      </c>
      <c r="M83" s="65">
        <v>0</v>
      </c>
      <c r="N83" s="102">
        <v>0</v>
      </c>
      <c r="O83" s="65">
        <v>0</v>
      </c>
      <c r="P83" s="102">
        <v>0</v>
      </c>
      <c r="Q83" s="65">
        <v>8</v>
      </c>
      <c r="R83" s="102">
        <v>3.8461538461538463</v>
      </c>
      <c r="S83" s="65">
        <v>9</v>
      </c>
      <c r="T83" s="102">
        <v>3.5573122529644272</v>
      </c>
      <c r="U83" s="65">
        <v>10</v>
      </c>
      <c r="V83" s="102">
        <v>5.376344086021505</v>
      </c>
      <c r="W83" s="65">
        <v>14</v>
      </c>
      <c r="X83" s="102">
        <v>5.7377049180327866</v>
      </c>
      <c r="Y83" s="65">
        <v>18</v>
      </c>
      <c r="Z83" s="102">
        <v>5.1575931232091694</v>
      </c>
      <c r="AA83" s="65">
        <v>2</v>
      </c>
      <c r="AB83" s="102">
        <v>3.4482758620689653</v>
      </c>
      <c r="AC83" s="68">
        <v>61</v>
      </c>
    </row>
    <row r="84" spans="2:29" customFormat="1" ht="15" customHeight="1" x14ac:dyDescent="0.2">
      <c r="B84" s="106" t="s">
        <v>159</v>
      </c>
      <c r="C84" s="68">
        <v>1</v>
      </c>
      <c r="D84" s="113">
        <v>100</v>
      </c>
      <c r="E84" s="65">
        <v>0</v>
      </c>
      <c r="F84" s="102">
        <v>0</v>
      </c>
      <c r="G84" s="65">
        <v>0</v>
      </c>
      <c r="H84" s="102">
        <v>0</v>
      </c>
      <c r="I84" s="65">
        <v>0</v>
      </c>
      <c r="J84" s="102">
        <v>0</v>
      </c>
      <c r="K84" s="65">
        <v>0</v>
      </c>
      <c r="L84" s="102">
        <v>0</v>
      </c>
      <c r="M84" s="65">
        <v>0</v>
      </c>
      <c r="N84" s="102">
        <v>0</v>
      </c>
      <c r="O84" s="65">
        <v>0</v>
      </c>
      <c r="P84" s="102">
        <v>0</v>
      </c>
      <c r="Q84" s="65">
        <v>13</v>
      </c>
      <c r="R84" s="102">
        <v>6.25</v>
      </c>
      <c r="S84" s="65">
        <v>9</v>
      </c>
      <c r="T84" s="102">
        <v>3.5573122529644272</v>
      </c>
      <c r="U84" s="65">
        <v>10</v>
      </c>
      <c r="V84" s="102">
        <v>5.376344086021505</v>
      </c>
      <c r="W84" s="65">
        <v>11</v>
      </c>
      <c r="X84" s="102">
        <v>4.5081967213114753</v>
      </c>
      <c r="Y84" s="65">
        <v>10</v>
      </c>
      <c r="Z84" s="102">
        <v>2.8653295128939829</v>
      </c>
      <c r="AA84" s="65">
        <v>2</v>
      </c>
      <c r="AB84" s="102">
        <v>3.4482758620689653</v>
      </c>
      <c r="AC84" s="68">
        <v>56</v>
      </c>
    </row>
    <row r="85" spans="2:29" customFormat="1" ht="15" customHeight="1" x14ac:dyDescent="0.2">
      <c r="B85" s="106" t="s">
        <v>160</v>
      </c>
      <c r="C85" s="68">
        <v>0</v>
      </c>
      <c r="D85" s="102">
        <v>0</v>
      </c>
      <c r="E85" s="65">
        <v>0</v>
      </c>
      <c r="F85" s="102">
        <v>0</v>
      </c>
      <c r="G85" s="65">
        <v>0</v>
      </c>
      <c r="H85" s="102">
        <v>0</v>
      </c>
      <c r="I85" s="65">
        <v>0</v>
      </c>
      <c r="J85" s="102">
        <v>0</v>
      </c>
      <c r="K85" s="65">
        <v>0</v>
      </c>
      <c r="L85" s="102">
        <v>0</v>
      </c>
      <c r="M85" s="65">
        <v>0</v>
      </c>
      <c r="N85" s="102">
        <v>0</v>
      </c>
      <c r="O85" s="65">
        <v>0</v>
      </c>
      <c r="P85" s="102">
        <v>0</v>
      </c>
      <c r="Q85" s="65">
        <v>5</v>
      </c>
      <c r="R85" s="102">
        <v>2.4038461538461542</v>
      </c>
      <c r="S85" s="65">
        <v>1</v>
      </c>
      <c r="T85" s="102">
        <v>0.39525691699604742</v>
      </c>
      <c r="U85" s="65">
        <v>0</v>
      </c>
      <c r="V85" s="102">
        <v>0</v>
      </c>
      <c r="W85" s="65">
        <v>1</v>
      </c>
      <c r="X85" s="102">
        <v>0.4098360655737705</v>
      </c>
      <c r="Y85" s="65">
        <v>2</v>
      </c>
      <c r="Z85" s="102">
        <v>0.57306590257879653</v>
      </c>
      <c r="AA85" s="65">
        <v>1</v>
      </c>
      <c r="AB85" s="102">
        <v>1.7241379310344827</v>
      </c>
      <c r="AC85" s="68">
        <v>10</v>
      </c>
    </row>
    <row r="86" spans="2:29" customFormat="1" ht="15" customHeight="1" x14ac:dyDescent="0.2">
      <c r="B86" s="106" t="s">
        <v>161</v>
      </c>
      <c r="C86" s="68">
        <v>0</v>
      </c>
      <c r="D86" s="102">
        <v>0</v>
      </c>
      <c r="E86" s="65">
        <v>0</v>
      </c>
      <c r="F86" s="102">
        <v>0</v>
      </c>
      <c r="G86" s="65">
        <v>0</v>
      </c>
      <c r="H86" s="102">
        <v>0</v>
      </c>
      <c r="I86" s="65">
        <v>0</v>
      </c>
      <c r="J86" s="102">
        <v>0</v>
      </c>
      <c r="K86" s="65">
        <v>0</v>
      </c>
      <c r="L86" s="102">
        <v>0</v>
      </c>
      <c r="M86" s="65">
        <v>0</v>
      </c>
      <c r="N86" s="102">
        <v>0</v>
      </c>
      <c r="O86" s="65">
        <v>0</v>
      </c>
      <c r="P86" s="102">
        <v>0</v>
      </c>
      <c r="Q86" s="65">
        <v>1</v>
      </c>
      <c r="R86" s="102">
        <v>0.48076923076923078</v>
      </c>
      <c r="S86" s="65">
        <v>5</v>
      </c>
      <c r="T86" s="102">
        <v>1.9762845849802373</v>
      </c>
      <c r="U86" s="65">
        <v>2</v>
      </c>
      <c r="V86" s="102">
        <v>1.0752688172043012</v>
      </c>
      <c r="W86" s="65">
        <v>0</v>
      </c>
      <c r="X86" s="102">
        <v>0</v>
      </c>
      <c r="Y86" s="65">
        <v>1</v>
      </c>
      <c r="Z86" s="102">
        <v>0.28653295128939826</v>
      </c>
      <c r="AA86" s="65">
        <v>0</v>
      </c>
      <c r="AB86" s="102">
        <v>0</v>
      </c>
      <c r="AC86" s="68">
        <v>9</v>
      </c>
    </row>
    <row r="87" spans="2:29" customFormat="1" ht="15" customHeight="1" x14ac:dyDescent="0.2">
      <c r="B87" s="106" t="s">
        <v>162</v>
      </c>
      <c r="C87" s="68">
        <v>0</v>
      </c>
      <c r="D87" s="102">
        <v>0</v>
      </c>
      <c r="E87" s="65">
        <v>0</v>
      </c>
      <c r="F87" s="102">
        <v>0</v>
      </c>
      <c r="G87" s="65">
        <v>0</v>
      </c>
      <c r="H87" s="102">
        <v>0</v>
      </c>
      <c r="I87" s="65">
        <v>0</v>
      </c>
      <c r="J87" s="102">
        <v>0</v>
      </c>
      <c r="K87" s="65">
        <v>0</v>
      </c>
      <c r="L87" s="102">
        <v>0</v>
      </c>
      <c r="M87" s="65">
        <v>0</v>
      </c>
      <c r="N87" s="102">
        <v>0</v>
      </c>
      <c r="O87" s="65">
        <v>1</v>
      </c>
      <c r="P87" s="102">
        <v>7.6923076923076925</v>
      </c>
      <c r="Q87" s="65">
        <v>1</v>
      </c>
      <c r="R87" s="102">
        <v>0.48076923076923078</v>
      </c>
      <c r="S87" s="65">
        <v>3</v>
      </c>
      <c r="T87" s="102">
        <v>1.1857707509881421</v>
      </c>
      <c r="U87" s="65">
        <v>1</v>
      </c>
      <c r="V87" s="102">
        <v>0.53763440860215062</v>
      </c>
      <c r="W87" s="65">
        <v>1</v>
      </c>
      <c r="X87" s="102">
        <v>0.4098360655737705</v>
      </c>
      <c r="Y87" s="65">
        <v>2</v>
      </c>
      <c r="Z87" s="102">
        <v>0.57306590257879653</v>
      </c>
      <c r="AA87" s="65">
        <v>1</v>
      </c>
      <c r="AB87" s="102">
        <v>1.7241379310344827</v>
      </c>
      <c r="AC87" s="68">
        <v>10</v>
      </c>
    </row>
    <row r="88" spans="2:29" customFormat="1" ht="15" customHeight="1" x14ac:dyDescent="0.2">
      <c r="B88" s="106" t="s">
        <v>163</v>
      </c>
      <c r="C88" s="68">
        <v>0</v>
      </c>
      <c r="D88" s="102">
        <v>0</v>
      </c>
      <c r="E88" s="65">
        <v>0</v>
      </c>
      <c r="F88" s="102">
        <v>0</v>
      </c>
      <c r="G88" s="65">
        <v>0</v>
      </c>
      <c r="H88" s="102">
        <v>0</v>
      </c>
      <c r="I88" s="65">
        <v>0</v>
      </c>
      <c r="J88" s="102">
        <v>0</v>
      </c>
      <c r="K88" s="65">
        <v>0</v>
      </c>
      <c r="L88" s="102">
        <v>0</v>
      </c>
      <c r="M88" s="65">
        <v>0</v>
      </c>
      <c r="N88" s="102">
        <v>0</v>
      </c>
      <c r="O88" s="65">
        <v>0</v>
      </c>
      <c r="P88" s="102">
        <v>0</v>
      </c>
      <c r="Q88" s="65">
        <v>1</v>
      </c>
      <c r="R88" s="102">
        <v>0.48076923076923078</v>
      </c>
      <c r="S88" s="65">
        <v>0</v>
      </c>
      <c r="T88" s="102">
        <v>0</v>
      </c>
      <c r="U88" s="65">
        <v>2</v>
      </c>
      <c r="V88" s="102">
        <v>1.0752688172043012</v>
      </c>
      <c r="W88" s="65">
        <v>1</v>
      </c>
      <c r="X88" s="102">
        <v>0.4098360655737705</v>
      </c>
      <c r="Y88" s="65">
        <v>1</v>
      </c>
      <c r="Z88" s="102">
        <v>0.28653295128939826</v>
      </c>
      <c r="AA88" s="65">
        <v>0</v>
      </c>
      <c r="AB88" s="102">
        <v>0</v>
      </c>
      <c r="AC88" s="68">
        <v>5</v>
      </c>
    </row>
    <row r="89" spans="2:29" customFormat="1" ht="15" customHeight="1" x14ac:dyDescent="0.2">
      <c r="B89" s="106" t="s">
        <v>164</v>
      </c>
      <c r="C89" s="68">
        <v>0</v>
      </c>
      <c r="D89" s="102">
        <v>0</v>
      </c>
      <c r="E89" s="65">
        <v>0</v>
      </c>
      <c r="F89" s="102">
        <v>0</v>
      </c>
      <c r="G89" s="65">
        <v>0</v>
      </c>
      <c r="H89" s="102">
        <v>0</v>
      </c>
      <c r="I89" s="65">
        <v>0</v>
      </c>
      <c r="J89" s="102">
        <v>0</v>
      </c>
      <c r="K89" s="65">
        <v>0</v>
      </c>
      <c r="L89" s="102">
        <v>0</v>
      </c>
      <c r="M89" s="65">
        <v>0</v>
      </c>
      <c r="N89" s="102">
        <v>0</v>
      </c>
      <c r="O89" s="65">
        <v>0</v>
      </c>
      <c r="P89" s="102">
        <v>0</v>
      </c>
      <c r="Q89" s="65">
        <v>0</v>
      </c>
      <c r="R89" s="102">
        <v>0</v>
      </c>
      <c r="S89" s="65">
        <v>1</v>
      </c>
      <c r="T89" s="102">
        <v>0.39525691699604742</v>
      </c>
      <c r="U89" s="65">
        <v>1</v>
      </c>
      <c r="V89" s="102">
        <v>0.53763440860215062</v>
      </c>
      <c r="W89" s="65">
        <v>1</v>
      </c>
      <c r="X89" s="102">
        <v>0.4098360655737705</v>
      </c>
      <c r="Y89" s="65">
        <v>1</v>
      </c>
      <c r="Z89" s="102">
        <v>0.28653295128939826</v>
      </c>
      <c r="AA89" s="65">
        <v>1</v>
      </c>
      <c r="AB89" s="102">
        <v>1.7241379310344827</v>
      </c>
      <c r="AC89" s="68">
        <v>5</v>
      </c>
    </row>
    <row r="90" spans="2:29" customFormat="1" ht="15" customHeight="1" x14ac:dyDescent="0.2">
      <c r="B90" s="106" t="s">
        <v>165</v>
      </c>
      <c r="C90" s="68">
        <v>0</v>
      </c>
      <c r="D90" s="102">
        <v>0</v>
      </c>
      <c r="E90" s="65">
        <v>0</v>
      </c>
      <c r="F90" s="102">
        <v>0</v>
      </c>
      <c r="G90" s="65">
        <v>0</v>
      </c>
      <c r="H90" s="102">
        <v>0</v>
      </c>
      <c r="I90" s="65">
        <v>0</v>
      </c>
      <c r="J90" s="102">
        <v>0</v>
      </c>
      <c r="K90" s="65">
        <v>0</v>
      </c>
      <c r="L90" s="102">
        <v>0</v>
      </c>
      <c r="M90" s="65">
        <v>0</v>
      </c>
      <c r="N90" s="102">
        <v>0</v>
      </c>
      <c r="O90" s="65">
        <v>0</v>
      </c>
      <c r="P90" s="102">
        <v>0</v>
      </c>
      <c r="Q90" s="65">
        <v>0</v>
      </c>
      <c r="R90" s="102">
        <v>0</v>
      </c>
      <c r="S90" s="65">
        <v>0</v>
      </c>
      <c r="T90" s="102">
        <v>0</v>
      </c>
      <c r="U90" s="65">
        <v>0</v>
      </c>
      <c r="V90" s="102">
        <v>0</v>
      </c>
      <c r="W90" s="65">
        <v>0</v>
      </c>
      <c r="X90" s="102">
        <v>0</v>
      </c>
      <c r="Y90" s="65">
        <v>2</v>
      </c>
      <c r="Z90" s="102">
        <v>0.57306590257879653</v>
      </c>
      <c r="AA90" s="65">
        <v>0</v>
      </c>
      <c r="AB90" s="102">
        <v>0</v>
      </c>
      <c r="AC90" s="68">
        <v>2</v>
      </c>
    </row>
    <row r="91" spans="2:29" customFormat="1" ht="15" customHeight="1" x14ac:dyDescent="0.2">
      <c r="B91" s="106" t="s">
        <v>166</v>
      </c>
      <c r="C91" s="68">
        <v>0</v>
      </c>
      <c r="D91" s="102">
        <v>0</v>
      </c>
      <c r="E91" s="65">
        <v>0</v>
      </c>
      <c r="F91" s="102">
        <v>0</v>
      </c>
      <c r="G91" s="65">
        <v>0</v>
      </c>
      <c r="H91" s="102">
        <v>0</v>
      </c>
      <c r="I91" s="65">
        <v>0</v>
      </c>
      <c r="J91" s="102">
        <v>0</v>
      </c>
      <c r="K91" s="65">
        <v>0</v>
      </c>
      <c r="L91" s="102">
        <v>0</v>
      </c>
      <c r="M91" s="65">
        <v>0</v>
      </c>
      <c r="N91" s="102">
        <v>0</v>
      </c>
      <c r="O91" s="65">
        <v>0</v>
      </c>
      <c r="P91" s="102">
        <v>0</v>
      </c>
      <c r="Q91" s="65">
        <v>0</v>
      </c>
      <c r="R91" s="102">
        <v>0</v>
      </c>
      <c r="S91" s="65">
        <v>0</v>
      </c>
      <c r="T91" s="102">
        <v>0</v>
      </c>
      <c r="U91" s="65">
        <v>0</v>
      </c>
      <c r="V91" s="102">
        <v>0</v>
      </c>
      <c r="W91" s="65">
        <v>0</v>
      </c>
      <c r="X91" s="102">
        <v>0</v>
      </c>
      <c r="Y91" s="65">
        <v>1</v>
      </c>
      <c r="Z91" s="102">
        <v>0.28653295128939826</v>
      </c>
      <c r="AA91" s="65">
        <v>0</v>
      </c>
      <c r="AB91" s="102">
        <v>0</v>
      </c>
      <c r="AC91" s="68">
        <v>1</v>
      </c>
    </row>
    <row r="92" spans="2:29" customFormat="1" ht="15" customHeight="1" x14ac:dyDescent="0.2">
      <c r="B92" s="106" t="s">
        <v>167</v>
      </c>
      <c r="C92" s="68">
        <v>0</v>
      </c>
      <c r="D92" s="102">
        <v>0</v>
      </c>
      <c r="E92" s="65">
        <v>0</v>
      </c>
      <c r="F92" s="102">
        <v>0</v>
      </c>
      <c r="G92" s="65">
        <v>0</v>
      </c>
      <c r="H92" s="102">
        <v>0</v>
      </c>
      <c r="I92" s="65">
        <v>0</v>
      </c>
      <c r="J92" s="102">
        <v>0</v>
      </c>
      <c r="K92" s="65">
        <v>0</v>
      </c>
      <c r="L92" s="102">
        <v>0</v>
      </c>
      <c r="M92" s="65">
        <v>0</v>
      </c>
      <c r="N92" s="102">
        <v>0</v>
      </c>
      <c r="O92" s="65">
        <v>0</v>
      </c>
      <c r="P92" s="102">
        <v>0</v>
      </c>
      <c r="Q92" s="65">
        <v>2</v>
      </c>
      <c r="R92" s="102">
        <v>0.96153846153846156</v>
      </c>
      <c r="S92" s="65">
        <v>0</v>
      </c>
      <c r="T92" s="102">
        <v>0</v>
      </c>
      <c r="U92" s="65">
        <v>1</v>
      </c>
      <c r="V92" s="102">
        <v>0.53763440860215062</v>
      </c>
      <c r="W92" s="65">
        <v>0</v>
      </c>
      <c r="X92" s="102">
        <v>0</v>
      </c>
      <c r="Y92" s="65">
        <v>0</v>
      </c>
      <c r="Z92" s="102">
        <v>0</v>
      </c>
      <c r="AA92" s="65">
        <v>0</v>
      </c>
      <c r="AB92" s="102">
        <v>0</v>
      </c>
      <c r="AC92" s="68">
        <v>3</v>
      </c>
    </row>
    <row r="93" spans="2:29" customFormat="1" ht="15" customHeight="1" x14ac:dyDescent="0.2">
      <c r="B93" s="106" t="s">
        <v>168</v>
      </c>
      <c r="C93" s="68">
        <v>0</v>
      </c>
      <c r="D93" s="102">
        <v>0</v>
      </c>
      <c r="E93" s="65">
        <v>0</v>
      </c>
      <c r="F93" s="102">
        <v>0</v>
      </c>
      <c r="G93" s="65">
        <v>0</v>
      </c>
      <c r="H93" s="102">
        <v>0</v>
      </c>
      <c r="I93" s="65">
        <v>0</v>
      </c>
      <c r="J93" s="102">
        <v>0</v>
      </c>
      <c r="K93" s="65">
        <v>0</v>
      </c>
      <c r="L93" s="102">
        <v>0</v>
      </c>
      <c r="M93" s="65">
        <v>0</v>
      </c>
      <c r="N93" s="102">
        <v>0</v>
      </c>
      <c r="O93" s="65">
        <v>0</v>
      </c>
      <c r="P93" s="102">
        <v>0</v>
      </c>
      <c r="Q93" s="65">
        <v>1</v>
      </c>
      <c r="R93" s="102">
        <v>0.48076923076923078</v>
      </c>
      <c r="S93" s="65">
        <v>2</v>
      </c>
      <c r="T93" s="102">
        <v>0.79051383399209485</v>
      </c>
      <c r="U93" s="65">
        <v>1</v>
      </c>
      <c r="V93" s="102">
        <v>0.53763440860215062</v>
      </c>
      <c r="W93" s="65">
        <v>0</v>
      </c>
      <c r="X93" s="102">
        <v>0</v>
      </c>
      <c r="Y93" s="65">
        <v>1</v>
      </c>
      <c r="Z93" s="102">
        <v>0.28653295128939826</v>
      </c>
      <c r="AA93" s="65">
        <v>0</v>
      </c>
      <c r="AB93" s="102">
        <v>0</v>
      </c>
      <c r="AC93" s="68">
        <v>5</v>
      </c>
    </row>
    <row r="94" spans="2:29" customFormat="1" ht="15" customHeight="1" x14ac:dyDescent="0.2">
      <c r="B94" s="106" t="s">
        <v>169</v>
      </c>
      <c r="C94" s="68">
        <v>0</v>
      </c>
      <c r="D94" s="102">
        <v>0</v>
      </c>
      <c r="E94" s="65">
        <v>0</v>
      </c>
      <c r="F94" s="102">
        <v>0</v>
      </c>
      <c r="G94" s="65">
        <v>0</v>
      </c>
      <c r="H94" s="102">
        <v>0</v>
      </c>
      <c r="I94" s="65">
        <v>0</v>
      </c>
      <c r="J94" s="102">
        <v>0</v>
      </c>
      <c r="K94" s="65">
        <v>0</v>
      </c>
      <c r="L94" s="102">
        <v>0</v>
      </c>
      <c r="M94" s="65">
        <v>0</v>
      </c>
      <c r="N94" s="102">
        <v>0</v>
      </c>
      <c r="O94" s="65">
        <v>0</v>
      </c>
      <c r="P94" s="102">
        <v>0</v>
      </c>
      <c r="Q94" s="65">
        <v>5</v>
      </c>
      <c r="R94" s="102">
        <v>2.4038461538461542</v>
      </c>
      <c r="S94" s="65">
        <v>3</v>
      </c>
      <c r="T94" s="102">
        <v>1.1857707509881421</v>
      </c>
      <c r="U94" s="65">
        <v>1</v>
      </c>
      <c r="V94" s="102">
        <v>0.53763440860215062</v>
      </c>
      <c r="W94" s="65">
        <v>2</v>
      </c>
      <c r="X94" s="102">
        <v>0.81967213114754101</v>
      </c>
      <c r="Y94" s="65">
        <v>2</v>
      </c>
      <c r="Z94" s="102">
        <v>0.57306590257879653</v>
      </c>
      <c r="AA94" s="65">
        <v>0</v>
      </c>
      <c r="AB94" s="102">
        <v>0</v>
      </c>
      <c r="AC94" s="68">
        <v>13</v>
      </c>
    </row>
    <row r="95" spans="2:29" customFormat="1" ht="15" customHeight="1" x14ac:dyDescent="0.2">
      <c r="B95" s="106" t="s">
        <v>170</v>
      </c>
      <c r="C95" s="68">
        <v>0</v>
      </c>
      <c r="D95" s="102">
        <v>0</v>
      </c>
      <c r="E95" s="65">
        <v>0</v>
      </c>
      <c r="F95" s="102">
        <v>0</v>
      </c>
      <c r="G95" s="65">
        <v>0</v>
      </c>
      <c r="H95" s="102">
        <v>0</v>
      </c>
      <c r="I95" s="65">
        <v>0</v>
      </c>
      <c r="J95" s="102">
        <v>0</v>
      </c>
      <c r="K95" s="65">
        <v>0</v>
      </c>
      <c r="L95" s="102">
        <v>0</v>
      </c>
      <c r="M95" s="65">
        <v>0</v>
      </c>
      <c r="N95" s="102">
        <v>0</v>
      </c>
      <c r="O95" s="65">
        <v>0</v>
      </c>
      <c r="P95" s="102">
        <v>0</v>
      </c>
      <c r="Q95" s="65">
        <v>6</v>
      </c>
      <c r="R95" s="102">
        <v>2.8846153846153846</v>
      </c>
      <c r="S95" s="65">
        <v>1</v>
      </c>
      <c r="T95" s="102">
        <v>0.39525691699604742</v>
      </c>
      <c r="U95" s="65">
        <v>2</v>
      </c>
      <c r="V95" s="102">
        <v>1.0752688172043012</v>
      </c>
      <c r="W95" s="65">
        <v>1</v>
      </c>
      <c r="X95" s="102">
        <v>0.4098360655737705</v>
      </c>
      <c r="Y95" s="65">
        <v>1</v>
      </c>
      <c r="Z95" s="102">
        <v>0.28653295128939826</v>
      </c>
      <c r="AA95" s="65">
        <v>0</v>
      </c>
      <c r="AB95" s="102">
        <v>0</v>
      </c>
      <c r="AC95" s="68">
        <v>11</v>
      </c>
    </row>
    <row r="96" spans="2:29" customFormat="1" ht="15" customHeight="1" x14ac:dyDescent="0.2">
      <c r="B96" s="106" t="s">
        <v>171</v>
      </c>
      <c r="C96" s="68">
        <v>0</v>
      </c>
      <c r="D96" s="102">
        <v>0</v>
      </c>
      <c r="E96" s="65">
        <v>0</v>
      </c>
      <c r="F96" s="102">
        <v>0</v>
      </c>
      <c r="G96" s="65">
        <v>0</v>
      </c>
      <c r="H96" s="102">
        <v>0</v>
      </c>
      <c r="I96" s="65">
        <v>0</v>
      </c>
      <c r="J96" s="102">
        <v>0</v>
      </c>
      <c r="K96" s="65">
        <v>0</v>
      </c>
      <c r="L96" s="102">
        <v>0</v>
      </c>
      <c r="M96" s="65">
        <v>0</v>
      </c>
      <c r="N96" s="102">
        <v>0</v>
      </c>
      <c r="O96" s="65">
        <v>0</v>
      </c>
      <c r="P96" s="102">
        <v>0</v>
      </c>
      <c r="Q96" s="65">
        <v>1</v>
      </c>
      <c r="R96" s="102">
        <v>0.48076923076923078</v>
      </c>
      <c r="S96" s="65">
        <v>0</v>
      </c>
      <c r="T96" s="102">
        <v>0</v>
      </c>
      <c r="U96" s="65">
        <v>0</v>
      </c>
      <c r="V96" s="102">
        <v>0</v>
      </c>
      <c r="W96" s="65">
        <v>1</v>
      </c>
      <c r="X96" s="102">
        <v>0.4098360655737705</v>
      </c>
      <c r="Y96" s="65">
        <v>1</v>
      </c>
      <c r="Z96" s="102">
        <v>0.28653295128939826</v>
      </c>
      <c r="AA96" s="65">
        <v>0</v>
      </c>
      <c r="AB96" s="102">
        <v>0</v>
      </c>
      <c r="AC96" s="68">
        <v>3</v>
      </c>
    </row>
    <row r="97" spans="1:29" customFormat="1" ht="15" customHeight="1" x14ac:dyDescent="0.2">
      <c r="B97" s="106" t="s">
        <v>172</v>
      </c>
      <c r="C97" s="68">
        <v>0</v>
      </c>
      <c r="D97" s="102">
        <v>0</v>
      </c>
      <c r="E97" s="65">
        <v>0</v>
      </c>
      <c r="F97" s="102">
        <v>0</v>
      </c>
      <c r="G97" s="65">
        <v>0</v>
      </c>
      <c r="H97" s="102">
        <v>0</v>
      </c>
      <c r="I97" s="65">
        <v>0</v>
      </c>
      <c r="J97" s="102">
        <v>0</v>
      </c>
      <c r="K97" s="65">
        <v>0</v>
      </c>
      <c r="L97" s="102">
        <v>0</v>
      </c>
      <c r="M97" s="65">
        <v>0</v>
      </c>
      <c r="N97" s="102">
        <v>0</v>
      </c>
      <c r="O97" s="65">
        <v>0</v>
      </c>
      <c r="P97" s="102">
        <v>0</v>
      </c>
      <c r="Q97" s="65">
        <v>8</v>
      </c>
      <c r="R97" s="102">
        <v>3.8461538461538463</v>
      </c>
      <c r="S97" s="65">
        <v>9</v>
      </c>
      <c r="T97" s="102">
        <v>3.5573122529644272</v>
      </c>
      <c r="U97" s="65">
        <v>7</v>
      </c>
      <c r="V97" s="102">
        <v>3.763440860215054</v>
      </c>
      <c r="W97" s="65">
        <v>12</v>
      </c>
      <c r="X97" s="102">
        <v>4.918032786885246</v>
      </c>
      <c r="Y97" s="65">
        <v>14</v>
      </c>
      <c r="Z97" s="102">
        <v>4.0114613180515759</v>
      </c>
      <c r="AA97" s="65">
        <v>5</v>
      </c>
      <c r="AB97" s="102">
        <v>8.6206896551724146</v>
      </c>
      <c r="AC97" s="68">
        <v>55</v>
      </c>
    </row>
    <row r="98" spans="1:29" customFormat="1" ht="15" customHeight="1" x14ac:dyDescent="0.2">
      <c r="B98" s="106" t="s">
        <v>173</v>
      </c>
      <c r="C98" s="68">
        <v>0</v>
      </c>
      <c r="D98" s="102">
        <v>0</v>
      </c>
      <c r="E98" s="65">
        <v>0</v>
      </c>
      <c r="F98" s="102">
        <v>0</v>
      </c>
      <c r="G98" s="65">
        <v>0</v>
      </c>
      <c r="H98" s="102">
        <v>0</v>
      </c>
      <c r="I98" s="65">
        <v>0</v>
      </c>
      <c r="J98" s="102">
        <v>0</v>
      </c>
      <c r="K98" s="65">
        <v>0</v>
      </c>
      <c r="L98" s="102">
        <v>0</v>
      </c>
      <c r="M98" s="65">
        <v>0</v>
      </c>
      <c r="N98" s="102">
        <v>0</v>
      </c>
      <c r="O98" s="65">
        <v>0</v>
      </c>
      <c r="P98" s="102">
        <v>0</v>
      </c>
      <c r="Q98" s="65">
        <v>4</v>
      </c>
      <c r="R98" s="102">
        <v>1.9230769230769231</v>
      </c>
      <c r="S98" s="65">
        <v>14</v>
      </c>
      <c r="T98" s="102">
        <v>5.5335968379446641</v>
      </c>
      <c r="U98" s="65">
        <v>6</v>
      </c>
      <c r="V98" s="102">
        <v>3.225806451612903</v>
      </c>
      <c r="W98" s="65">
        <v>5</v>
      </c>
      <c r="X98" s="102">
        <v>2.0491803278688523</v>
      </c>
      <c r="Y98" s="65">
        <v>8</v>
      </c>
      <c r="Z98" s="102">
        <v>2.2922636103151861</v>
      </c>
      <c r="AA98" s="65">
        <v>1</v>
      </c>
      <c r="AB98" s="102">
        <v>1.7241379310344827</v>
      </c>
      <c r="AC98" s="68">
        <v>38</v>
      </c>
    </row>
    <row r="99" spans="1:29" customFormat="1" ht="15" customHeight="1" x14ac:dyDescent="0.2">
      <c r="B99" s="106" t="s">
        <v>174</v>
      </c>
      <c r="C99" s="68">
        <v>0</v>
      </c>
      <c r="D99" s="102">
        <v>0</v>
      </c>
      <c r="E99" s="65">
        <v>0</v>
      </c>
      <c r="F99" s="102">
        <v>0</v>
      </c>
      <c r="G99" s="65">
        <v>0</v>
      </c>
      <c r="H99" s="102">
        <v>0</v>
      </c>
      <c r="I99" s="65">
        <v>0</v>
      </c>
      <c r="J99" s="102">
        <v>0</v>
      </c>
      <c r="K99" s="65">
        <v>0</v>
      </c>
      <c r="L99" s="102">
        <v>0</v>
      </c>
      <c r="M99" s="65">
        <v>0</v>
      </c>
      <c r="N99" s="102">
        <v>0</v>
      </c>
      <c r="O99" s="65">
        <v>1</v>
      </c>
      <c r="P99" s="102">
        <v>7.6923076923076925</v>
      </c>
      <c r="Q99" s="65">
        <v>4</v>
      </c>
      <c r="R99" s="102">
        <v>1.9230769230769231</v>
      </c>
      <c r="S99" s="65">
        <v>12</v>
      </c>
      <c r="T99" s="102">
        <v>4.7430830039525684</v>
      </c>
      <c r="U99" s="65">
        <v>7</v>
      </c>
      <c r="V99" s="102">
        <v>3.763440860215054</v>
      </c>
      <c r="W99" s="65">
        <v>10</v>
      </c>
      <c r="X99" s="102">
        <v>4.0983606557377046</v>
      </c>
      <c r="Y99" s="65">
        <v>14</v>
      </c>
      <c r="Z99" s="102">
        <v>4.0114613180515759</v>
      </c>
      <c r="AA99" s="65">
        <v>2</v>
      </c>
      <c r="AB99" s="102">
        <v>3.4482758620689653</v>
      </c>
      <c r="AC99" s="68">
        <v>50</v>
      </c>
    </row>
    <row r="100" spans="1:29" customFormat="1" ht="15" customHeight="1" x14ac:dyDescent="0.2">
      <c r="B100" s="106" t="s">
        <v>175</v>
      </c>
      <c r="C100" s="68">
        <v>0</v>
      </c>
      <c r="D100" s="102">
        <v>0</v>
      </c>
      <c r="E100" s="65">
        <v>0</v>
      </c>
      <c r="F100" s="102">
        <v>0</v>
      </c>
      <c r="G100" s="65">
        <v>0</v>
      </c>
      <c r="H100" s="102">
        <v>0</v>
      </c>
      <c r="I100" s="65">
        <v>0</v>
      </c>
      <c r="J100" s="102">
        <v>0</v>
      </c>
      <c r="K100" s="65">
        <v>0</v>
      </c>
      <c r="L100" s="102">
        <v>0</v>
      </c>
      <c r="M100" s="65">
        <v>0</v>
      </c>
      <c r="N100" s="102">
        <v>0</v>
      </c>
      <c r="O100" s="65">
        <v>1</v>
      </c>
      <c r="P100" s="102">
        <v>7.6923076923076925</v>
      </c>
      <c r="Q100" s="65">
        <v>9</v>
      </c>
      <c r="R100" s="102">
        <v>4.3269230769230766</v>
      </c>
      <c r="S100" s="65">
        <v>11</v>
      </c>
      <c r="T100" s="102">
        <v>4.3478260869565215</v>
      </c>
      <c r="U100" s="65">
        <v>11</v>
      </c>
      <c r="V100" s="102">
        <v>5.913978494623656</v>
      </c>
      <c r="W100" s="65">
        <v>13</v>
      </c>
      <c r="X100" s="102">
        <v>5.3278688524590159</v>
      </c>
      <c r="Y100" s="65">
        <v>18</v>
      </c>
      <c r="Z100" s="102">
        <v>5.1575931232091694</v>
      </c>
      <c r="AA100" s="65">
        <v>6</v>
      </c>
      <c r="AB100" s="102">
        <v>10.344827586206897</v>
      </c>
      <c r="AC100" s="68">
        <v>69</v>
      </c>
    </row>
    <row r="101" spans="1:29" customFormat="1" ht="15" customHeight="1" x14ac:dyDescent="0.2">
      <c r="B101" s="79" t="s">
        <v>176</v>
      </c>
      <c r="C101" s="75">
        <v>0</v>
      </c>
      <c r="D101" s="103">
        <v>0</v>
      </c>
      <c r="E101" s="77">
        <v>0</v>
      </c>
      <c r="F101" s="103">
        <v>0</v>
      </c>
      <c r="G101" s="77">
        <v>0</v>
      </c>
      <c r="H101" s="103">
        <v>0</v>
      </c>
      <c r="I101" s="77">
        <v>0</v>
      </c>
      <c r="J101" s="103">
        <v>0</v>
      </c>
      <c r="K101" s="77">
        <v>0</v>
      </c>
      <c r="L101" s="103">
        <v>0</v>
      </c>
      <c r="M101" s="77">
        <v>0</v>
      </c>
      <c r="N101" s="103">
        <v>0</v>
      </c>
      <c r="O101" s="77">
        <v>0</v>
      </c>
      <c r="P101" s="103">
        <v>0</v>
      </c>
      <c r="Q101" s="77">
        <v>5</v>
      </c>
      <c r="R101" s="103">
        <v>2.4038461538461542</v>
      </c>
      <c r="S101" s="77">
        <v>6</v>
      </c>
      <c r="T101" s="103">
        <v>2.3715415019762842</v>
      </c>
      <c r="U101" s="77">
        <v>8</v>
      </c>
      <c r="V101" s="103">
        <v>4.3010752688172049</v>
      </c>
      <c r="W101" s="77">
        <v>9</v>
      </c>
      <c r="X101" s="103">
        <v>3.6885245901639343</v>
      </c>
      <c r="Y101" s="77">
        <v>16</v>
      </c>
      <c r="Z101" s="103">
        <v>4.5845272206303722</v>
      </c>
      <c r="AA101" s="77">
        <v>1</v>
      </c>
      <c r="AB101" s="103">
        <v>1.7241379310344827</v>
      </c>
      <c r="AC101" s="75">
        <v>45</v>
      </c>
    </row>
    <row r="102" spans="1:29" customFormat="1" ht="15" customHeight="1" x14ac:dyDescent="0.2"/>
    <row r="103" spans="1:29" customFormat="1" ht="15" customHeight="1" x14ac:dyDescent="0.2">
      <c r="A103" s="9" t="s">
        <v>12</v>
      </c>
      <c r="B103" s="176" t="s">
        <v>239</v>
      </c>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row>
    <row r="104" spans="1:29" customFormat="1" ht="15" customHeight="1" x14ac:dyDescent="0.2">
      <c r="A104" s="9" t="s">
        <v>3</v>
      </c>
      <c r="B104" s="159" t="s">
        <v>249</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row>
    <row r="105" spans="1:29" customFormat="1" ht="15" customHeight="1" x14ac:dyDescent="0.2">
      <c r="A105" s="11" t="s">
        <v>4</v>
      </c>
      <c r="B105" s="59" t="s">
        <v>228</v>
      </c>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35"/>
      <c r="AB105" s="35"/>
      <c r="AC105" s="17"/>
    </row>
    <row r="106" spans="1:29" customFormat="1" ht="15" customHeight="1" x14ac:dyDescent="0.2">
      <c r="A106" s="143" t="s">
        <v>5</v>
      </c>
      <c r="B106" s="158" t="s">
        <v>229</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37"/>
      <c r="AC106" s="17"/>
    </row>
    <row r="107" spans="1:29" customFormat="1" ht="15" customHeight="1" x14ac:dyDescent="0.2"/>
    <row r="108" spans="1:29" customFormat="1" ht="15" customHeight="1" x14ac:dyDescent="0.2"/>
    <row r="109" spans="1:29" customFormat="1" ht="15" customHeight="1" x14ac:dyDescent="0.2"/>
    <row r="110" spans="1:29" customFormat="1" ht="15" customHeight="1" x14ac:dyDescent="0.2"/>
    <row r="111" spans="1:29" customFormat="1" ht="15" customHeight="1" x14ac:dyDescent="0.2"/>
    <row r="112" spans="1:29" customFormat="1" ht="15" customHeight="1" x14ac:dyDescent="0.2"/>
    <row r="113" spans="1:1" customFormat="1" ht="15" customHeight="1" x14ac:dyDescent="0.2"/>
    <row r="114" spans="1:1" customFormat="1" ht="15" customHeight="1" x14ac:dyDescent="0.2"/>
    <row r="115" spans="1:1" customFormat="1" ht="15" customHeight="1" x14ac:dyDescent="0.2"/>
    <row r="116" spans="1:1" customFormat="1" ht="15" customHeight="1" x14ac:dyDescent="0.2"/>
    <row r="117" spans="1:1" customFormat="1" ht="30" customHeight="1" x14ac:dyDescent="0.2">
      <c r="A117" s="2"/>
    </row>
    <row r="118" spans="1:1" customFormat="1" ht="15" customHeight="1" x14ac:dyDescent="0.2">
      <c r="A118" s="2"/>
    </row>
    <row r="119" spans="1:1" customFormat="1" ht="15" customHeight="1" x14ac:dyDescent="0.2">
      <c r="A119" s="2"/>
    </row>
    <row r="120" spans="1:1" customFormat="1" ht="15" customHeight="1" x14ac:dyDescent="0.2">
      <c r="A120" s="2"/>
    </row>
    <row r="121" spans="1:1" customFormat="1" ht="15" customHeight="1" x14ac:dyDescent="0.2">
      <c r="A121" s="2"/>
    </row>
    <row r="122" spans="1:1" customFormat="1" ht="15" customHeight="1" x14ac:dyDescent="0.2">
      <c r="A122" s="2"/>
    </row>
    <row r="123" spans="1:1" customFormat="1" ht="15" customHeight="1" x14ac:dyDescent="0.2"/>
    <row r="124" spans="1:1" customFormat="1" ht="15" customHeight="1" x14ac:dyDescent="0.2"/>
    <row r="125" spans="1:1" customFormat="1" ht="15" customHeight="1" x14ac:dyDescent="0.2"/>
    <row r="126" spans="1:1" customFormat="1" ht="15" customHeight="1" x14ac:dyDescent="0.2"/>
    <row r="127" spans="1:1" customFormat="1" ht="15" customHeight="1" x14ac:dyDescent="0.2"/>
    <row r="128" spans="1:1" customFormat="1" ht="15" customHeight="1" x14ac:dyDescent="0.2"/>
    <row r="129" customFormat="1" ht="15" customHeight="1" x14ac:dyDescent="0.2"/>
    <row r="130" customFormat="1" ht="15" customHeight="1" x14ac:dyDescent="0.2"/>
    <row r="131" customFormat="1" ht="15" customHeight="1" x14ac:dyDescent="0.2"/>
    <row r="132" customFormat="1" ht="15" customHeight="1" x14ac:dyDescent="0.2"/>
    <row r="133" customFormat="1" ht="15" customHeight="1" x14ac:dyDescent="0.2"/>
    <row r="134" customFormat="1" ht="15" customHeight="1" x14ac:dyDescent="0.2"/>
    <row r="135" customFormat="1" ht="15" customHeight="1" x14ac:dyDescent="0.2"/>
    <row r="136" customFormat="1" ht="15" customHeight="1" x14ac:dyDescent="0.2"/>
    <row r="137" customFormat="1" ht="15" customHeight="1" x14ac:dyDescent="0.2"/>
    <row r="138" customFormat="1" ht="15" customHeight="1" x14ac:dyDescent="0.2"/>
    <row r="139" customFormat="1" ht="15" customHeight="1" x14ac:dyDescent="0.2"/>
    <row r="140" customFormat="1" ht="15" customHeight="1" x14ac:dyDescent="0.2"/>
    <row r="141" customFormat="1" ht="15" customHeight="1" x14ac:dyDescent="0.2"/>
    <row r="142" customFormat="1" ht="15" customHeight="1" x14ac:dyDescent="0.2"/>
    <row r="143" customFormat="1" ht="15" customHeight="1" x14ac:dyDescent="0.2"/>
    <row r="144" customFormat="1" ht="15" customHeight="1" x14ac:dyDescent="0.2"/>
    <row r="145" spans="2:26" customFormat="1" ht="15" customHeight="1" x14ac:dyDescent="0.2"/>
    <row r="146" spans="2:26" customFormat="1" ht="15" customHeight="1" x14ac:dyDescent="0.2"/>
    <row r="147" spans="2:26" customFormat="1" ht="15" customHeight="1" x14ac:dyDescent="0.2"/>
    <row r="148" spans="2:26" customFormat="1" ht="15" customHeight="1" x14ac:dyDescent="0.2"/>
    <row r="149" spans="2:26" customFormat="1" ht="15" customHeight="1" x14ac:dyDescent="0.2"/>
    <row r="150" spans="2:26" customFormat="1" ht="15" customHeight="1" x14ac:dyDescent="0.2"/>
    <row r="151" spans="2:26" customFormat="1" ht="15" customHeight="1" x14ac:dyDescent="0.2"/>
    <row r="152" spans="2:26" customFormat="1" ht="15" customHeight="1" x14ac:dyDescent="0.2"/>
    <row r="153" spans="2:26" customFormat="1" ht="15" customHeight="1" x14ac:dyDescent="0.2"/>
    <row r="154" spans="2:26" customFormat="1" ht="15" customHeight="1" x14ac:dyDescent="0.2"/>
    <row r="155" spans="2:26" customFormat="1" ht="15" customHeight="1" x14ac:dyDescent="0.2"/>
    <row r="156" spans="2:26" customFormat="1" ht="15" customHeight="1" x14ac:dyDescent="0.2"/>
    <row r="157" spans="2:26" customFormat="1" ht="15" customHeight="1" x14ac:dyDescent="0.2"/>
    <row r="158" spans="2:26" customFormat="1" ht="15" customHeight="1" x14ac:dyDescent="0.2"/>
    <row r="159" spans="2:26" customFormat="1" ht="15" customHeight="1"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2:26" customFormat="1" ht="15" customHeight="1"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2:26" customFormat="1" ht="15" customHeight="1"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2:26" customFormat="1" ht="15" customHeight="1"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2:26" customFormat="1" ht="15" customHeight="1"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2:26" customFormat="1" ht="15" customHeight="1"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2:26" customFormat="1" ht="15" customHeight="1"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2:26" customFormat="1" ht="15" customHeight="1"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2:26" customFormat="1" ht="15" customHeight="1"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2:26" customFormat="1" ht="15" customHeight="1"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2:26" customFormat="1" ht="15" customHeight="1"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2:26" customFormat="1" ht="15" customHeight="1"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2:26" customFormat="1" ht="15" customHeight="1"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2:26" customFormat="1" ht="15" customHeight="1"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sheetData>
  <mergeCells count="20">
    <mergeCell ref="B2:AC2"/>
    <mergeCell ref="AC3:AC5"/>
    <mergeCell ref="K4:L4"/>
    <mergeCell ref="M4:N4"/>
    <mergeCell ref="O4:P4"/>
    <mergeCell ref="Q4:R4"/>
    <mergeCell ref="B106:AA106"/>
    <mergeCell ref="B104:AC104"/>
    <mergeCell ref="C3:AB3"/>
    <mergeCell ref="B3:B5"/>
    <mergeCell ref="C4:D4"/>
    <mergeCell ref="E4:F4"/>
    <mergeCell ref="G4:H4"/>
    <mergeCell ref="I4:J4"/>
    <mergeCell ref="S4:T4"/>
    <mergeCell ref="U4:V4"/>
    <mergeCell ref="W4:X4"/>
    <mergeCell ref="Y4:Z4"/>
    <mergeCell ref="AA4:AB4"/>
    <mergeCell ref="B103:AC103"/>
  </mergeCells>
  <hyperlinks>
    <hyperlink ref="C106:AA106" r:id="rId1" display="http://observatorioemigracao.pt/np4/8713.html" xr:uid="{00000000-0004-0000-0A00-000000000000}"/>
    <hyperlink ref="B106" r:id="rId2" xr:uid="{00000000-0004-0000-0A00-000001000000}"/>
    <hyperlink ref="C1" location="Indice!A1" display="[índice Ç]" xr:uid="{00000000-0004-0000-0A00-000002000000}"/>
  </hyperlinks>
  <pageMargins left="0.7" right="0.7" top="0.75" bottom="0.75" header="0.3" footer="0.3"/>
  <pageSetup paperSize="9" orientation="portrait" horizontalDpi="4294967293"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72"/>
  <sheetViews>
    <sheetView showGridLines="0" workbookViewId="0">
      <selection activeCell="C1" sqref="C1"/>
    </sheetView>
  </sheetViews>
  <sheetFormatPr defaultColWidth="12.83203125" defaultRowHeight="15" customHeight="1" x14ac:dyDescent="0.2"/>
  <cols>
    <col min="1" max="1" width="14.83203125" style="2" customWidth="1"/>
    <col min="2" max="2" width="28.83203125" style="1" customWidth="1"/>
    <col min="3" max="8" width="14.83203125" style="1" customWidth="1"/>
    <col min="9" max="9" width="14.83203125" style="2" customWidth="1"/>
    <col min="10" max="16384" width="12.83203125" style="2"/>
  </cols>
  <sheetData>
    <row r="1" spans="1:9" ht="30" customHeight="1" x14ac:dyDescent="0.2">
      <c r="A1" s="3"/>
      <c r="B1" s="4"/>
      <c r="C1" s="7" t="s">
        <v>15</v>
      </c>
      <c r="D1" s="7"/>
      <c r="E1" s="7"/>
      <c r="F1" s="7"/>
      <c r="G1" s="7"/>
      <c r="H1" s="7"/>
    </row>
    <row r="2" spans="1:9" ht="45" customHeight="1" thickBot="1" x14ac:dyDescent="0.25">
      <c r="B2" s="160" t="s">
        <v>268</v>
      </c>
      <c r="C2" s="160"/>
      <c r="D2" s="160"/>
      <c r="E2" s="160"/>
      <c r="F2" s="160"/>
      <c r="G2" s="160"/>
      <c r="H2" s="160"/>
      <c r="I2" s="160"/>
    </row>
    <row r="3" spans="1:9" customFormat="1" ht="30" customHeight="1" x14ac:dyDescent="0.2">
      <c r="B3" s="193" t="s">
        <v>177</v>
      </c>
      <c r="C3" s="185" t="s">
        <v>78</v>
      </c>
      <c r="D3" s="186"/>
      <c r="E3" s="186"/>
      <c r="F3" s="186"/>
      <c r="G3" s="186"/>
      <c r="H3" s="187"/>
      <c r="I3" s="188" t="s">
        <v>0</v>
      </c>
    </row>
    <row r="4" spans="1:9" customFormat="1" ht="30" customHeight="1" x14ac:dyDescent="0.2">
      <c r="B4" s="197"/>
      <c r="C4" s="202" t="s">
        <v>79</v>
      </c>
      <c r="D4" s="203"/>
      <c r="E4" s="203" t="s">
        <v>80</v>
      </c>
      <c r="F4" s="203"/>
      <c r="G4" s="204" t="s">
        <v>81</v>
      </c>
      <c r="H4" s="204"/>
      <c r="I4" s="201"/>
    </row>
    <row r="5" spans="1:9" customFormat="1" ht="15" customHeight="1" x14ac:dyDescent="0.2">
      <c r="B5" s="195"/>
      <c r="C5" s="127" t="s">
        <v>2</v>
      </c>
      <c r="D5" s="127" t="s">
        <v>77</v>
      </c>
      <c r="E5" s="127" t="s">
        <v>2</v>
      </c>
      <c r="F5" s="127" t="s">
        <v>77</v>
      </c>
      <c r="G5" s="127" t="s">
        <v>2</v>
      </c>
      <c r="H5" s="127" t="s">
        <v>77</v>
      </c>
      <c r="I5" s="189"/>
    </row>
    <row r="6" spans="1:9" customFormat="1" ht="30" customHeight="1" x14ac:dyDescent="0.2">
      <c r="B6" s="56" t="s">
        <v>0</v>
      </c>
      <c r="C6" s="126">
        <v>622</v>
      </c>
      <c r="D6" s="111">
        <v>100</v>
      </c>
      <c r="E6" s="98">
        <v>59</v>
      </c>
      <c r="F6" s="111">
        <v>100</v>
      </c>
      <c r="G6" s="111">
        <v>683</v>
      </c>
      <c r="H6" s="111">
        <v>100</v>
      </c>
      <c r="I6" s="87">
        <f>C6+E6+G6</f>
        <v>1364</v>
      </c>
    </row>
    <row r="7" spans="1:9" customFormat="1" ht="15" customHeight="1" x14ac:dyDescent="0.2">
      <c r="B7" s="106" t="s">
        <v>83</v>
      </c>
      <c r="C7" s="68">
        <v>6</v>
      </c>
      <c r="D7" s="102">
        <f>C7/C6*100</f>
        <v>0.96463022508038598</v>
      </c>
      <c r="E7" s="65">
        <v>0</v>
      </c>
      <c r="F7" s="102">
        <f>E7/E6*100</f>
        <v>0</v>
      </c>
      <c r="G7" s="65">
        <v>5</v>
      </c>
      <c r="H7" s="102">
        <f>G7/G6*100</f>
        <v>0.7320644216691069</v>
      </c>
      <c r="I7" s="68">
        <f>C7+E7+G7</f>
        <v>11</v>
      </c>
    </row>
    <row r="8" spans="1:9" customFormat="1" ht="15" customHeight="1" x14ac:dyDescent="0.2">
      <c r="B8" s="106" t="s">
        <v>84</v>
      </c>
      <c r="C8" s="68">
        <v>3</v>
      </c>
      <c r="D8" s="102">
        <f>C8/C6*100</f>
        <v>0.48231511254019299</v>
      </c>
      <c r="E8" s="65">
        <v>2</v>
      </c>
      <c r="F8" s="102">
        <f>E8/E6*100</f>
        <v>3.3898305084745761</v>
      </c>
      <c r="G8" s="65">
        <v>0</v>
      </c>
      <c r="H8" s="102">
        <f>G8/G6*100</f>
        <v>0</v>
      </c>
      <c r="I8" s="68">
        <f t="shared" ref="I8:I71" si="0">C8+E8+G8</f>
        <v>5</v>
      </c>
    </row>
    <row r="9" spans="1:9" customFormat="1" ht="15" customHeight="1" x14ac:dyDescent="0.2">
      <c r="B9" s="106" t="s">
        <v>85</v>
      </c>
      <c r="C9" s="68">
        <v>7</v>
      </c>
      <c r="D9" s="102">
        <f>C9/C6*100</f>
        <v>1.1254019292604502</v>
      </c>
      <c r="E9" s="65">
        <v>0</v>
      </c>
      <c r="F9" s="102">
        <f>E9/E6*100</f>
        <v>0</v>
      </c>
      <c r="G9" s="65">
        <v>6</v>
      </c>
      <c r="H9" s="102">
        <f>G9/G6*100</f>
        <v>0.87847730600292828</v>
      </c>
      <c r="I9" s="68">
        <f t="shared" si="0"/>
        <v>13</v>
      </c>
    </row>
    <row r="10" spans="1:9" customFormat="1" ht="15" customHeight="1" x14ac:dyDescent="0.2">
      <c r="B10" s="106" t="s">
        <v>86</v>
      </c>
      <c r="C10" s="68">
        <v>0</v>
      </c>
      <c r="D10" s="102">
        <f>C10/C6*100</f>
        <v>0</v>
      </c>
      <c r="E10" s="65">
        <v>0</v>
      </c>
      <c r="F10" s="102">
        <f>E10/E6*100</f>
        <v>0</v>
      </c>
      <c r="G10" s="65">
        <v>3</v>
      </c>
      <c r="H10" s="102">
        <f>G10/G6*100</f>
        <v>0.43923865300146414</v>
      </c>
      <c r="I10" s="68">
        <f t="shared" si="0"/>
        <v>3</v>
      </c>
    </row>
    <row r="11" spans="1:9" customFormat="1" ht="15" customHeight="1" x14ac:dyDescent="0.2">
      <c r="B11" s="106" t="s">
        <v>87</v>
      </c>
      <c r="C11" s="68">
        <v>0</v>
      </c>
      <c r="D11" s="102">
        <f>C11/C6*100</f>
        <v>0</v>
      </c>
      <c r="E11" s="65">
        <v>1</v>
      </c>
      <c r="F11" s="102">
        <f>E11/E6*100</f>
        <v>1.6949152542372881</v>
      </c>
      <c r="G11" s="65">
        <v>3</v>
      </c>
      <c r="H11" s="102">
        <f>G11/G6*100</f>
        <v>0.43923865300146414</v>
      </c>
      <c r="I11" s="68">
        <f t="shared" si="0"/>
        <v>4</v>
      </c>
    </row>
    <row r="12" spans="1:9" customFormat="1" ht="15" customHeight="1" x14ac:dyDescent="0.2">
      <c r="B12" s="106" t="s">
        <v>88</v>
      </c>
      <c r="C12" s="68">
        <v>6</v>
      </c>
      <c r="D12" s="102">
        <f>C12/C6*100</f>
        <v>0.96463022508038598</v>
      </c>
      <c r="E12" s="65">
        <v>1</v>
      </c>
      <c r="F12" s="102">
        <f>E12/E6*100</f>
        <v>1.6949152542372881</v>
      </c>
      <c r="G12" s="65">
        <v>12</v>
      </c>
      <c r="H12" s="102">
        <f>G12/G6*100</f>
        <v>1.7569546120058566</v>
      </c>
      <c r="I12" s="68">
        <f t="shared" si="0"/>
        <v>19</v>
      </c>
    </row>
    <row r="13" spans="1:9" customFormat="1" ht="15" customHeight="1" x14ac:dyDescent="0.2">
      <c r="B13" s="106" t="s">
        <v>89</v>
      </c>
      <c r="C13" s="68">
        <v>1</v>
      </c>
      <c r="D13" s="102">
        <f>C13/C6*100</f>
        <v>0.16077170418006431</v>
      </c>
      <c r="E13" s="65">
        <v>0</v>
      </c>
      <c r="F13" s="102">
        <f>E13/E6*100</f>
        <v>0</v>
      </c>
      <c r="G13" s="65">
        <v>2</v>
      </c>
      <c r="H13" s="102">
        <f>G13/G6*100</f>
        <v>0.29282576866764276</v>
      </c>
      <c r="I13" s="68">
        <f t="shared" si="0"/>
        <v>3</v>
      </c>
    </row>
    <row r="14" spans="1:9" customFormat="1" ht="15" customHeight="1" x14ac:dyDescent="0.2">
      <c r="B14" s="106" t="s">
        <v>90</v>
      </c>
      <c r="C14" s="68">
        <v>3</v>
      </c>
      <c r="D14" s="102">
        <f>C14/C6*100</f>
        <v>0.48231511254019299</v>
      </c>
      <c r="E14" s="65">
        <v>0</v>
      </c>
      <c r="F14" s="102">
        <f>E14/E6*100</f>
        <v>0</v>
      </c>
      <c r="G14" s="65">
        <v>4</v>
      </c>
      <c r="H14" s="102">
        <f>G14/G6*100</f>
        <v>0.58565153733528552</v>
      </c>
      <c r="I14" s="68">
        <f t="shared" si="0"/>
        <v>7</v>
      </c>
    </row>
    <row r="15" spans="1:9" customFormat="1" ht="15" customHeight="1" x14ac:dyDescent="0.2">
      <c r="B15" s="106" t="s">
        <v>91</v>
      </c>
      <c r="C15" s="68">
        <v>2</v>
      </c>
      <c r="D15" s="102">
        <f>C15/C6*100</f>
        <v>0.32154340836012862</v>
      </c>
      <c r="E15" s="65">
        <v>0</v>
      </c>
      <c r="F15" s="102">
        <f>E15/E6*100</f>
        <v>0</v>
      </c>
      <c r="G15" s="65">
        <v>3</v>
      </c>
      <c r="H15" s="102">
        <f>G15/G6*100</f>
        <v>0.43923865300146414</v>
      </c>
      <c r="I15" s="68">
        <f t="shared" si="0"/>
        <v>5</v>
      </c>
    </row>
    <row r="16" spans="1:9" customFormat="1" ht="15" customHeight="1" x14ac:dyDescent="0.2">
      <c r="B16" s="106" t="s">
        <v>92</v>
      </c>
      <c r="C16" s="68">
        <v>7</v>
      </c>
      <c r="D16" s="102">
        <f>C16/C6*100</f>
        <v>1.1254019292604502</v>
      </c>
      <c r="E16" s="65">
        <v>0</v>
      </c>
      <c r="F16" s="102">
        <f>E16/E6*100</f>
        <v>0</v>
      </c>
      <c r="G16" s="65">
        <v>2</v>
      </c>
      <c r="H16" s="102">
        <f>G16/G6*100</f>
        <v>0.29282576866764276</v>
      </c>
      <c r="I16" s="68">
        <f t="shared" si="0"/>
        <v>9</v>
      </c>
    </row>
    <row r="17" spans="2:9" customFormat="1" ht="15" customHeight="1" x14ac:dyDescent="0.2">
      <c r="B17" s="106" t="s">
        <v>93</v>
      </c>
      <c r="C17" s="68">
        <v>2</v>
      </c>
      <c r="D17" s="102">
        <f>C17/C6*100</f>
        <v>0.32154340836012862</v>
      </c>
      <c r="E17" s="65">
        <v>0</v>
      </c>
      <c r="F17" s="102">
        <f>E17/E6*100</f>
        <v>0</v>
      </c>
      <c r="G17" s="65">
        <v>1</v>
      </c>
      <c r="H17" s="102">
        <f>G17/G6*100</f>
        <v>0.14641288433382138</v>
      </c>
      <c r="I17" s="68">
        <f t="shared" si="0"/>
        <v>3</v>
      </c>
    </row>
    <row r="18" spans="2:9" customFormat="1" ht="15" customHeight="1" x14ac:dyDescent="0.2">
      <c r="B18" s="106" t="s">
        <v>94</v>
      </c>
      <c r="C18" s="68">
        <v>2</v>
      </c>
      <c r="D18" s="102">
        <f>C18/C6*100</f>
        <v>0.32154340836012862</v>
      </c>
      <c r="E18" s="65">
        <v>0</v>
      </c>
      <c r="F18" s="102">
        <f>E18/E6*100</f>
        <v>0</v>
      </c>
      <c r="G18" s="65">
        <v>7</v>
      </c>
      <c r="H18" s="102">
        <f>G18/G6*100</f>
        <v>1.0248901903367496</v>
      </c>
      <c r="I18" s="68">
        <f t="shared" si="0"/>
        <v>9</v>
      </c>
    </row>
    <row r="19" spans="2:9" customFormat="1" ht="15" customHeight="1" x14ac:dyDescent="0.2">
      <c r="B19" s="106" t="s">
        <v>95</v>
      </c>
      <c r="C19" s="68">
        <v>6</v>
      </c>
      <c r="D19" s="102">
        <f>C19/C6*100</f>
        <v>0.96463022508038598</v>
      </c>
      <c r="E19" s="65">
        <v>1</v>
      </c>
      <c r="F19" s="102">
        <f>E19/E6*100</f>
        <v>1.6949152542372881</v>
      </c>
      <c r="G19" s="65">
        <v>15</v>
      </c>
      <c r="H19" s="102">
        <f>G19/G6*100</f>
        <v>2.1961932650073206</v>
      </c>
      <c r="I19" s="68">
        <f t="shared" si="0"/>
        <v>22</v>
      </c>
    </row>
    <row r="20" spans="2:9" customFormat="1" ht="15" customHeight="1" x14ac:dyDescent="0.2">
      <c r="B20" s="106" t="s">
        <v>96</v>
      </c>
      <c r="C20" s="68">
        <v>1</v>
      </c>
      <c r="D20" s="102">
        <f>C20/C6*100</f>
        <v>0.16077170418006431</v>
      </c>
      <c r="E20" s="65">
        <v>0</v>
      </c>
      <c r="F20" s="102">
        <f>E20/E6*100</f>
        <v>0</v>
      </c>
      <c r="G20" s="65">
        <v>0</v>
      </c>
      <c r="H20" s="102">
        <f>G20/G6*100</f>
        <v>0</v>
      </c>
      <c r="I20" s="68">
        <f t="shared" si="0"/>
        <v>1</v>
      </c>
    </row>
    <row r="21" spans="2:9" customFormat="1" ht="15" customHeight="1" x14ac:dyDescent="0.2">
      <c r="B21" s="106" t="s">
        <v>97</v>
      </c>
      <c r="C21" s="68">
        <v>0</v>
      </c>
      <c r="D21" s="102">
        <f>C21/C6*100</f>
        <v>0</v>
      </c>
      <c r="E21" s="65">
        <v>0</v>
      </c>
      <c r="F21" s="102">
        <f>E21/E6*100</f>
        <v>0</v>
      </c>
      <c r="G21" s="65">
        <v>1</v>
      </c>
      <c r="H21" s="102">
        <f>G21/G6*100</f>
        <v>0.14641288433382138</v>
      </c>
      <c r="I21" s="68">
        <f t="shared" si="0"/>
        <v>1</v>
      </c>
    </row>
    <row r="22" spans="2:9" customFormat="1" ht="15" customHeight="1" x14ac:dyDescent="0.2">
      <c r="B22" s="106" t="s">
        <v>98</v>
      </c>
      <c r="C22" s="68">
        <v>4</v>
      </c>
      <c r="D22" s="102">
        <f>C22/C6*100</f>
        <v>0.64308681672025725</v>
      </c>
      <c r="E22" s="65">
        <v>0</v>
      </c>
      <c r="F22" s="102">
        <f>E22/E6*100</f>
        <v>0</v>
      </c>
      <c r="G22" s="65">
        <v>5</v>
      </c>
      <c r="H22" s="102">
        <f>G22/G6*100</f>
        <v>0.7320644216691069</v>
      </c>
      <c r="I22" s="68">
        <f t="shared" si="0"/>
        <v>9</v>
      </c>
    </row>
    <row r="23" spans="2:9" customFormat="1" ht="15" customHeight="1" x14ac:dyDescent="0.2">
      <c r="B23" s="106" t="s">
        <v>99</v>
      </c>
      <c r="C23" s="68">
        <v>4</v>
      </c>
      <c r="D23" s="102">
        <f>C23/C6*100</f>
        <v>0.64308681672025725</v>
      </c>
      <c r="E23" s="65">
        <v>0</v>
      </c>
      <c r="F23" s="102">
        <f>E23/E6*100</f>
        <v>0</v>
      </c>
      <c r="G23" s="65">
        <v>3</v>
      </c>
      <c r="H23" s="102">
        <f>G23/G6*100</f>
        <v>0.43923865300146414</v>
      </c>
      <c r="I23" s="68">
        <f t="shared" si="0"/>
        <v>7</v>
      </c>
    </row>
    <row r="24" spans="2:9" customFormat="1" ht="15" customHeight="1" x14ac:dyDescent="0.2">
      <c r="B24" s="106" t="s">
        <v>100</v>
      </c>
      <c r="C24" s="68">
        <v>6</v>
      </c>
      <c r="D24" s="102">
        <f>C24/C6*100</f>
        <v>0.96463022508038598</v>
      </c>
      <c r="E24" s="65">
        <v>1</v>
      </c>
      <c r="F24" s="102">
        <f>E24/E6*100</f>
        <v>1.6949152542372881</v>
      </c>
      <c r="G24" s="65">
        <v>3</v>
      </c>
      <c r="H24" s="102">
        <f>G24/G6*100</f>
        <v>0.43923865300146414</v>
      </c>
      <c r="I24" s="68">
        <f t="shared" si="0"/>
        <v>10</v>
      </c>
    </row>
    <row r="25" spans="2:9" customFormat="1" ht="15" customHeight="1" x14ac:dyDescent="0.2">
      <c r="B25" s="106" t="s">
        <v>101</v>
      </c>
      <c r="C25" s="68">
        <v>3</v>
      </c>
      <c r="D25" s="102">
        <f>C25/C6*100</f>
        <v>0.48231511254019299</v>
      </c>
      <c r="E25" s="65">
        <v>0</v>
      </c>
      <c r="F25" s="102">
        <f>E25/E6*100</f>
        <v>0</v>
      </c>
      <c r="G25" s="65">
        <v>8</v>
      </c>
      <c r="H25" s="102">
        <f>G25/G6*100</f>
        <v>1.171303074670571</v>
      </c>
      <c r="I25" s="68">
        <f t="shared" si="0"/>
        <v>11</v>
      </c>
    </row>
    <row r="26" spans="2:9" customFormat="1" ht="30" customHeight="1" x14ac:dyDescent="0.2">
      <c r="B26" s="114" t="s">
        <v>212</v>
      </c>
      <c r="C26" s="68">
        <v>3</v>
      </c>
      <c r="D26" s="102">
        <f>C26/C6*100</f>
        <v>0.48231511254019299</v>
      </c>
      <c r="E26" s="65">
        <v>1</v>
      </c>
      <c r="F26" s="102">
        <f>E26/E6*100</f>
        <v>1.6949152542372881</v>
      </c>
      <c r="G26" s="65">
        <v>2</v>
      </c>
      <c r="H26" s="102">
        <f>G26/G6*100</f>
        <v>0.29282576866764276</v>
      </c>
      <c r="I26" s="68">
        <f t="shared" si="0"/>
        <v>6</v>
      </c>
    </row>
    <row r="27" spans="2:9" customFormat="1" ht="15" customHeight="1" x14ac:dyDescent="0.2">
      <c r="B27" s="106" t="s">
        <v>102</v>
      </c>
      <c r="C27" s="68">
        <v>2</v>
      </c>
      <c r="D27" s="102">
        <f>C27/C6*100</f>
        <v>0.32154340836012862</v>
      </c>
      <c r="E27" s="65">
        <v>0</v>
      </c>
      <c r="F27" s="102">
        <f>E27/E6*100</f>
        <v>0</v>
      </c>
      <c r="G27" s="65">
        <v>5</v>
      </c>
      <c r="H27" s="102">
        <f>G27/G6*100</f>
        <v>0.7320644216691069</v>
      </c>
      <c r="I27" s="68">
        <f t="shared" si="0"/>
        <v>7</v>
      </c>
    </row>
    <row r="28" spans="2:9" customFormat="1" ht="15" customHeight="1" x14ac:dyDescent="0.2">
      <c r="B28" s="106" t="s">
        <v>103</v>
      </c>
      <c r="C28" s="68">
        <v>3</v>
      </c>
      <c r="D28" s="102">
        <f>C28/C6*100</f>
        <v>0.48231511254019299</v>
      </c>
      <c r="E28" s="65">
        <v>0</v>
      </c>
      <c r="F28" s="102">
        <f>E28/E6*100</f>
        <v>0</v>
      </c>
      <c r="G28" s="65">
        <v>1</v>
      </c>
      <c r="H28" s="102">
        <f>G28/G6*100</f>
        <v>0.14641288433382138</v>
      </c>
      <c r="I28" s="68">
        <f t="shared" si="0"/>
        <v>4</v>
      </c>
    </row>
    <row r="29" spans="2:9" customFormat="1" ht="15" customHeight="1" x14ac:dyDescent="0.2">
      <c r="B29" s="106" t="s">
        <v>104</v>
      </c>
      <c r="C29" s="68">
        <v>0</v>
      </c>
      <c r="D29" s="102">
        <f>C29/C6*100</f>
        <v>0</v>
      </c>
      <c r="E29" s="65">
        <v>0</v>
      </c>
      <c r="F29" s="102">
        <f>E29/E6*100</f>
        <v>0</v>
      </c>
      <c r="G29" s="65">
        <v>4</v>
      </c>
      <c r="H29" s="102">
        <f>G29/G6*100</f>
        <v>0.58565153733528552</v>
      </c>
      <c r="I29" s="68">
        <f t="shared" si="0"/>
        <v>4</v>
      </c>
    </row>
    <row r="30" spans="2:9" customFormat="1" ht="15" customHeight="1" x14ac:dyDescent="0.2">
      <c r="B30" s="106" t="s">
        <v>105</v>
      </c>
      <c r="C30" s="68">
        <v>7</v>
      </c>
      <c r="D30" s="102">
        <f>C30/C6*100</f>
        <v>1.1254019292604502</v>
      </c>
      <c r="E30" s="65">
        <v>0</v>
      </c>
      <c r="F30" s="102">
        <f>E30/E6*100</f>
        <v>0</v>
      </c>
      <c r="G30" s="65">
        <v>5</v>
      </c>
      <c r="H30" s="102">
        <f>G30/G6*100</f>
        <v>0.7320644216691069</v>
      </c>
      <c r="I30" s="68">
        <f t="shared" si="0"/>
        <v>12</v>
      </c>
    </row>
    <row r="31" spans="2:9" customFormat="1" ht="15" customHeight="1" x14ac:dyDescent="0.2">
      <c r="B31" s="106" t="s">
        <v>106</v>
      </c>
      <c r="C31" s="68">
        <v>5</v>
      </c>
      <c r="D31" s="102">
        <f>C31/C6*100</f>
        <v>0.8038585209003215</v>
      </c>
      <c r="E31" s="65">
        <v>0</v>
      </c>
      <c r="F31" s="102">
        <f>E31/E6*100</f>
        <v>0</v>
      </c>
      <c r="G31" s="65">
        <v>8</v>
      </c>
      <c r="H31" s="102">
        <f>G31/G6*100</f>
        <v>1.171303074670571</v>
      </c>
      <c r="I31" s="68">
        <f t="shared" si="0"/>
        <v>13</v>
      </c>
    </row>
    <row r="32" spans="2:9" customFormat="1" ht="15" customHeight="1" x14ac:dyDescent="0.2">
      <c r="B32" s="106" t="s">
        <v>107</v>
      </c>
      <c r="C32" s="68">
        <v>2</v>
      </c>
      <c r="D32" s="102">
        <f>C32/C6*100</f>
        <v>0.32154340836012862</v>
      </c>
      <c r="E32" s="65">
        <v>2</v>
      </c>
      <c r="F32" s="102">
        <f>E32/E6*100</f>
        <v>3.3898305084745761</v>
      </c>
      <c r="G32" s="65">
        <v>3</v>
      </c>
      <c r="H32" s="102">
        <f>G32/G6*100</f>
        <v>0.43923865300146414</v>
      </c>
      <c r="I32" s="68">
        <f t="shared" si="0"/>
        <v>7</v>
      </c>
    </row>
    <row r="33" spans="2:9" customFormat="1" ht="15" customHeight="1" x14ac:dyDescent="0.2">
      <c r="B33" s="106" t="s">
        <v>108</v>
      </c>
      <c r="C33" s="68">
        <v>0</v>
      </c>
      <c r="D33" s="102">
        <f>C33/C6*100</f>
        <v>0</v>
      </c>
      <c r="E33" s="65">
        <v>1</v>
      </c>
      <c r="F33" s="102">
        <f>E33/E6*100</f>
        <v>1.6949152542372881</v>
      </c>
      <c r="G33" s="65">
        <v>5</v>
      </c>
      <c r="H33" s="102">
        <f>G33/G6*100</f>
        <v>0.7320644216691069</v>
      </c>
      <c r="I33" s="68">
        <f t="shared" si="0"/>
        <v>6</v>
      </c>
    </row>
    <row r="34" spans="2:9" customFormat="1" ht="15" customHeight="1" x14ac:dyDescent="0.2">
      <c r="B34" s="106" t="s">
        <v>109</v>
      </c>
      <c r="C34" s="68">
        <v>4</v>
      </c>
      <c r="D34" s="102">
        <f>C34/C6*100</f>
        <v>0.64308681672025725</v>
      </c>
      <c r="E34" s="65">
        <v>1</v>
      </c>
      <c r="F34" s="102">
        <f>E34/E6*100</f>
        <v>1.6949152542372881</v>
      </c>
      <c r="G34" s="65">
        <v>5</v>
      </c>
      <c r="H34" s="102">
        <f>G34/G6*100</f>
        <v>0.7320644216691069</v>
      </c>
      <c r="I34" s="68">
        <f t="shared" si="0"/>
        <v>10</v>
      </c>
    </row>
    <row r="35" spans="2:9" customFormat="1" ht="15" customHeight="1" x14ac:dyDescent="0.2">
      <c r="B35" s="106" t="s">
        <v>110</v>
      </c>
      <c r="C35" s="68">
        <v>4</v>
      </c>
      <c r="D35" s="102">
        <f>C35/C6*100</f>
        <v>0.64308681672025725</v>
      </c>
      <c r="E35" s="65">
        <v>0</v>
      </c>
      <c r="F35" s="102">
        <f>E35/E6*100</f>
        <v>0</v>
      </c>
      <c r="G35" s="65">
        <v>3</v>
      </c>
      <c r="H35" s="102">
        <f>G35/G6*100</f>
        <v>0.43923865300146414</v>
      </c>
      <c r="I35" s="68">
        <f t="shared" si="0"/>
        <v>7</v>
      </c>
    </row>
    <row r="36" spans="2:9" customFormat="1" ht="15" customHeight="1" x14ac:dyDescent="0.2">
      <c r="B36" s="106" t="s">
        <v>111</v>
      </c>
      <c r="C36" s="68">
        <v>1</v>
      </c>
      <c r="D36" s="102">
        <f>C36/C6*100</f>
        <v>0.16077170418006431</v>
      </c>
      <c r="E36" s="65">
        <v>0</v>
      </c>
      <c r="F36" s="102">
        <f>E36/E6*100</f>
        <v>0</v>
      </c>
      <c r="G36" s="65">
        <v>4</v>
      </c>
      <c r="H36" s="102">
        <f>G36/G6*100</f>
        <v>0.58565153733528552</v>
      </c>
      <c r="I36" s="68">
        <f t="shared" si="0"/>
        <v>5</v>
      </c>
    </row>
    <row r="37" spans="2:9" customFormat="1" ht="15" customHeight="1" x14ac:dyDescent="0.2">
      <c r="B37" s="106" t="s">
        <v>112</v>
      </c>
      <c r="C37" s="68">
        <v>8</v>
      </c>
      <c r="D37" s="102">
        <f>C37/C6*100</f>
        <v>1.2861736334405145</v>
      </c>
      <c r="E37" s="65">
        <v>4</v>
      </c>
      <c r="F37" s="102">
        <f>E37/E6*100</f>
        <v>6.7796610169491522</v>
      </c>
      <c r="G37" s="65">
        <v>18</v>
      </c>
      <c r="H37" s="102">
        <f>G37/G6*100</f>
        <v>2.6354319180087851</v>
      </c>
      <c r="I37" s="68">
        <f t="shared" si="0"/>
        <v>30</v>
      </c>
    </row>
    <row r="38" spans="2:9" customFormat="1" ht="15" customHeight="1" x14ac:dyDescent="0.2">
      <c r="B38" s="106" t="s">
        <v>113</v>
      </c>
      <c r="C38" s="68">
        <v>0</v>
      </c>
      <c r="D38" s="102">
        <f>C38/C6*100</f>
        <v>0</v>
      </c>
      <c r="E38" s="65">
        <v>0</v>
      </c>
      <c r="F38" s="102">
        <f>E38/E6*100</f>
        <v>0</v>
      </c>
      <c r="G38" s="65">
        <v>0</v>
      </c>
      <c r="H38" s="102">
        <f>G38/G6*100</f>
        <v>0</v>
      </c>
      <c r="I38" s="68">
        <f t="shared" si="0"/>
        <v>0</v>
      </c>
    </row>
    <row r="39" spans="2:9" customFormat="1" ht="15" customHeight="1" x14ac:dyDescent="0.2">
      <c r="B39" s="106" t="s">
        <v>114</v>
      </c>
      <c r="C39" s="68">
        <v>21</v>
      </c>
      <c r="D39" s="102">
        <f>C39/C6*100</f>
        <v>3.3762057877813509</v>
      </c>
      <c r="E39" s="65">
        <v>2</v>
      </c>
      <c r="F39" s="102">
        <f>E39/E6*100</f>
        <v>3.3898305084745761</v>
      </c>
      <c r="G39" s="65">
        <v>15</v>
      </c>
      <c r="H39" s="102">
        <f>G39/G6*100</f>
        <v>2.1961932650073206</v>
      </c>
      <c r="I39" s="68">
        <f t="shared" si="0"/>
        <v>38</v>
      </c>
    </row>
    <row r="40" spans="2:9" customFormat="1" ht="15" customHeight="1" x14ac:dyDescent="0.2">
      <c r="B40" s="106" t="s">
        <v>115</v>
      </c>
      <c r="C40" s="68">
        <v>6</v>
      </c>
      <c r="D40" s="102">
        <f>C40/C6*100</f>
        <v>0.96463022508038598</v>
      </c>
      <c r="E40" s="65">
        <v>0</v>
      </c>
      <c r="F40" s="102">
        <f>E40/E6*100</f>
        <v>0</v>
      </c>
      <c r="G40" s="65">
        <v>9</v>
      </c>
      <c r="H40" s="102">
        <f>G40/G6*100</f>
        <v>1.3177159590043925</v>
      </c>
      <c r="I40" s="68">
        <f t="shared" si="0"/>
        <v>15</v>
      </c>
    </row>
    <row r="41" spans="2:9" customFormat="1" ht="15" customHeight="1" x14ac:dyDescent="0.2">
      <c r="B41" s="106" t="s">
        <v>116</v>
      </c>
      <c r="C41" s="68">
        <v>3</v>
      </c>
      <c r="D41" s="102">
        <f>C41/C6*100</f>
        <v>0.48231511254019299</v>
      </c>
      <c r="E41" s="65">
        <v>0</v>
      </c>
      <c r="F41" s="102">
        <f>E41/E6*100</f>
        <v>0</v>
      </c>
      <c r="G41" s="65">
        <v>3</v>
      </c>
      <c r="H41" s="102">
        <f>G41/G6*100</f>
        <v>0.43923865300146414</v>
      </c>
      <c r="I41" s="68">
        <f t="shared" si="0"/>
        <v>6</v>
      </c>
    </row>
    <row r="42" spans="2:9" customFormat="1" ht="15" customHeight="1" x14ac:dyDescent="0.2">
      <c r="B42" s="106" t="s">
        <v>117</v>
      </c>
      <c r="C42" s="68">
        <v>0</v>
      </c>
      <c r="D42" s="102">
        <f>C42/C6*100</f>
        <v>0</v>
      </c>
      <c r="E42" s="65">
        <v>0</v>
      </c>
      <c r="F42" s="102">
        <f>E42/E6*100</f>
        <v>0</v>
      </c>
      <c r="G42" s="65">
        <v>6</v>
      </c>
      <c r="H42" s="102">
        <f>G42/G6*100</f>
        <v>0.87847730600292828</v>
      </c>
      <c r="I42" s="68">
        <f t="shared" si="0"/>
        <v>6</v>
      </c>
    </row>
    <row r="43" spans="2:9" customFormat="1" ht="15" customHeight="1" x14ac:dyDescent="0.2">
      <c r="B43" s="106" t="s">
        <v>118</v>
      </c>
      <c r="C43" s="68">
        <v>12</v>
      </c>
      <c r="D43" s="102">
        <f>C43/C6*100</f>
        <v>1.929260450160772</v>
      </c>
      <c r="E43" s="65">
        <v>6</v>
      </c>
      <c r="F43" s="102">
        <f>E43/E6*100</f>
        <v>10.16949152542373</v>
      </c>
      <c r="G43" s="65">
        <v>5</v>
      </c>
      <c r="H43" s="102">
        <f>G43/G6*100</f>
        <v>0.7320644216691069</v>
      </c>
      <c r="I43" s="68">
        <f t="shared" si="0"/>
        <v>23</v>
      </c>
    </row>
    <row r="44" spans="2:9" customFormat="1" ht="15" customHeight="1" x14ac:dyDescent="0.2">
      <c r="B44" s="106" t="s">
        <v>119</v>
      </c>
      <c r="C44" s="68">
        <v>13</v>
      </c>
      <c r="D44" s="102">
        <f>C44/C6*100</f>
        <v>2.090032154340836</v>
      </c>
      <c r="E44" s="65">
        <v>2</v>
      </c>
      <c r="F44" s="102">
        <f>E44/E6*100</f>
        <v>3.3898305084745761</v>
      </c>
      <c r="G44" s="65">
        <v>20</v>
      </c>
      <c r="H44" s="102">
        <f>G44/G6*100</f>
        <v>2.9282576866764276</v>
      </c>
      <c r="I44" s="68">
        <f t="shared" si="0"/>
        <v>35</v>
      </c>
    </row>
    <row r="45" spans="2:9" customFormat="1" ht="15" customHeight="1" x14ac:dyDescent="0.2">
      <c r="B45" s="106" t="s">
        <v>120</v>
      </c>
      <c r="C45" s="68">
        <v>5</v>
      </c>
      <c r="D45" s="102">
        <f>C45/C6*100</f>
        <v>0.8038585209003215</v>
      </c>
      <c r="E45" s="65">
        <v>0</v>
      </c>
      <c r="F45" s="102">
        <f>E45/E6*100</f>
        <v>0</v>
      </c>
      <c r="G45" s="65">
        <v>5</v>
      </c>
      <c r="H45" s="102">
        <f>G45/G6*100</f>
        <v>0.7320644216691069</v>
      </c>
      <c r="I45" s="68">
        <f t="shared" si="0"/>
        <v>10</v>
      </c>
    </row>
    <row r="46" spans="2:9" customFormat="1" ht="15" customHeight="1" x14ac:dyDescent="0.2">
      <c r="B46" s="106" t="s">
        <v>121</v>
      </c>
      <c r="C46" s="68">
        <v>7</v>
      </c>
      <c r="D46" s="102">
        <f>C46/C6*100</f>
        <v>1.1254019292604502</v>
      </c>
      <c r="E46" s="65">
        <v>0</v>
      </c>
      <c r="F46" s="102">
        <f>E46/E6*100</f>
        <v>0</v>
      </c>
      <c r="G46" s="65">
        <v>9</v>
      </c>
      <c r="H46" s="102">
        <f>G46/G6*100</f>
        <v>1.3177159590043925</v>
      </c>
      <c r="I46" s="68">
        <f t="shared" si="0"/>
        <v>16</v>
      </c>
    </row>
    <row r="47" spans="2:9" customFormat="1" ht="15" customHeight="1" x14ac:dyDescent="0.2">
      <c r="B47" s="106" t="s">
        <v>122</v>
      </c>
      <c r="C47" s="68">
        <v>7</v>
      </c>
      <c r="D47" s="102">
        <f>C47/C6*100</f>
        <v>1.1254019292604502</v>
      </c>
      <c r="E47" s="65">
        <v>0</v>
      </c>
      <c r="F47" s="102">
        <f>E47/E6*100</f>
        <v>0</v>
      </c>
      <c r="G47" s="65">
        <v>4</v>
      </c>
      <c r="H47" s="102">
        <f>G47/G6*100</f>
        <v>0.58565153733528552</v>
      </c>
      <c r="I47" s="68">
        <f t="shared" si="0"/>
        <v>11</v>
      </c>
    </row>
    <row r="48" spans="2:9" customFormat="1" ht="15" customHeight="1" x14ac:dyDescent="0.2">
      <c r="B48" s="106" t="s">
        <v>123</v>
      </c>
      <c r="C48" s="68">
        <v>7</v>
      </c>
      <c r="D48" s="102">
        <f>C48/C6*100</f>
        <v>1.1254019292604502</v>
      </c>
      <c r="E48" s="65">
        <v>0</v>
      </c>
      <c r="F48" s="102">
        <f>E48/E6*100</f>
        <v>0</v>
      </c>
      <c r="G48" s="65">
        <v>11</v>
      </c>
      <c r="H48" s="102">
        <f>G48/G6*100</f>
        <v>1.6105417276720351</v>
      </c>
      <c r="I48" s="68">
        <f t="shared" si="0"/>
        <v>18</v>
      </c>
    </row>
    <row r="49" spans="2:9" customFormat="1" ht="15" customHeight="1" x14ac:dyDescent="0.2">
      <c r="B49" s="106" t="s">
        <v>124</v>
      </c>
      <c r="C49" s="68">
        <v>1</v>
      </c>
      <c r="D49" s="102">
        <f>C49/C6*100</f>
        <v>0.16077170418006431</v>
      </c>
      <c r="E49" s="65">
        <v>0</v>
      </c>
      <c r="F49" s="102">
        <f>E49/E6*100</f>
        <v>0</v>
      </c>
      <c r="G49" s="65">
        <v>3</v>
      </c>
      <c r="H49" s="102">
        <f>G49/G6*100</f>
        <v>0.43923865300146414</v>
      </c>
      <c r="I49" s="68">
        <f t="shared" si="0"/>
        <v>4</v>
      </c>
    </row>
    <row r="50" spans="2:9" customFormat="1" ht="15" customHeight="1" x14ac:dyDescent="0.2">
      <c r="B50" s="106" t="s">
        <v>125</v>
      </c>
      <c r="C50" s="68">
        <v>7</v>
      </c>
      <c r="D50" s="102">
        <f>C50/C6*100</f>
        <v>1.1254019292604502</v>
      </c>
      <c r="E50" s="65">
        <v>0</v>
      </c>
      <c r="F50" s="102">
        <f>E50/E6*100</f>
        <v>0</v>
      </c>
      <c r="G50" s="65">
        <v>8</v>
      </c>
      <c r="H50" s="102">
        <f>G50/G6*100</f>
        <v>1.171303074670571</v>
      </c>
      <c r="I50" s="68">
        <f t="shared" si="0"/>
        <v>15</v>
      </c>
    </row>
    <row r="51" spans="2:9" customFormat="1" ht="15" customHeight="1" x14ac:dyDescent="0.2">
      <c r="B51" s="106" t="s">
        <v>126</v>
      </c>
      <c r="C51" s="68">
        <v>12</v>
      </c>
      <c r="D51" s="102">
        <f>C51/C6*100</f>
        <v>1.929260450160772</v>
      </c>
      <c r="E51" s="65">
        <v>2</v>
      </c>
      <c r="F51" s="102">
        <f>E51/E6*100</f>
        <v>3.3898305084745761</v>
      </c>
      <c r="G51" s="65">
        <v>15</v>
      </c>
      <c r="H51" s="102">
        <f>G51/G6*100</f>
        <v>2.1961932650073206</v>
      </c>
      <c r="I51" s="68">
        <f t="shared" si="0"/>
        <v>29</v>
      </c>
    </row>
    <row r="52" spans="2:9" customFormat="1" ht="15" customHeight="1" x14ac:dyDescent="0.2">
      <c r="B52" s="106" t="s">
        <v>127</v>
      </c>
      <c r="C52" s="68">
        <v>1</v>
      </c>
      <c r="D52" s="102">
        <f>C52/C6*100</f>
        <v>0.16077170418006431</v>
      </c>
      <c r="E52" s="65">
        <v>1</v>
      </c>
      <c r="F52" s="102">
        <f>E52/E6*100</f>
        <v>1.6949152542372881</v>
      </c>
      <c r="G52" s="65">
        <v>6</v>
      </c>
      <c r="H52" s="102">
        <f>G52/G6*100</f>
        <v>0.87847730600292828</v>
      </c>
      <c r="I52" s="68">
        <f t="shared" si="0"/>
        <v>8</v>
      </c>
    </row>
    <row r="53" spans="2:9" customFormat="1" ht="15" customHeight="1" x14ac:dyDescent="0.2">
      <c r="B53" s="106" t="s">
        <v>128</v>
      </c>
      <c r="C53" s="68">
        <v>4</v>
      </c>
      <c r="D53" s="102">
        <f>C53/C6*100</f>
        <v>0.64308681672025725</v>
      </c>
      <c r="E53" s="65">
        <v>0</v>
      </c>
      <c r="F53" s="102">
        <f>E53/E6*100</f>
        <v>0</v>
      </c>
      <c r="G53" s="65">
        <v>11</v>
      </c>
      <c r="H53" s="102">
        <f>G53/G6*100</f>
        <v>1.6105417276720351</v>
      </c>
      <c r="I53" s="68">
        <f t="shared" si="0"/>
        <v>15</v>
      </c>
    </row>
    <row r="54" spans="2:9" customFormat="1" ht="15" customHeight="1" x14ac:dyDescent="0.2">
      <c r="B54" s="106" t="s">
        <v>129</v>
      </c>
      <c r="C54" s="68">
        <v>1</v>
      </c>
      <c r="D54" s="102">
        <f>C54/C6*100</f>
        <v>0.16077170418006431</v>
      </c>
      <c r="E54" s="65">
        <v>0</v>
      </c>
      <c r="F54" s="102">
        <f>E54/E6*100</f>
        <v>0</v>
      </c>
      <c r="G54" s="65">
        <v>2</v>
      </c>
      <c r="H54" s="102">
        <f>G54/G6*100</f>
        <v>0.29282576866764276</v>
      </c>
      <c r="I54" s="68">
        <f t="shared" si="0"/>
        <v>3</v>
      </c>
    </row>
    <row r="55" spans="2:9" customFormat="1" ht="15" customHeight="1" x14ac:dyDescent="0.2">
      <c r="B55" s="106" t="s">
        <v>130</v>
      </c>
      <c r="C55" s="68">
        <v>2</v>
      </c>
      <c r="D55" s="102">
        <f>C55/C6*100</f>
        <v>0.32154340836012862</v>
      </c>
      <c r="E55" s="65">
        <v>1</v>
      </c>
      <c r="F55" s="102">
        <f>E55/E6*100</f>
        <v>1.6949152542372881</v>
      </c>
      <c r="G55" s="65">
        <v>10</v>
      </c>
      <c r="H55" s="102">
        <f>G55/G6*100</f>
        <v>1.4641288433382138</v>
      </c>
      <c r="I55" s="68">
        <f t="shared" si="0"/>
        <v>13</v>
      </c>
    </row>
    <row r="56" spans="2:9" customFormat="1" ht="15" customHeight="1" x14ac:dyDescent="0.2">
      <c r="B56" s="106" t="s">
        <v>131</v>
      </c>
      <c r="C56" s="68">
        <v>0</v>
      </c>
      <c r="D56" s="102">
        <f>C56/C6*100</f>
        <v>0</v>
      </c>
      <c r="E56" s="65">
        <v>0</v>
      </c>
      <c r="F56" s="102">
        <f>E56/E6*100</f>
        <v>0</v>
      </c>
      <c r="G56" s="65">
        <v>0</v>
      </c>
      <c r="H56" s="102">
        <f>G56/G6*100</f>
        <v>0</v>
      </c>
      <c r="I56" s="68">
        <f t="shared" si="0"/>
        <v>0</v>
      </c>
    </row>
    <row r="57" spans="2:9" customFormat="1" ht="15" customHeight="1" x14ac:dyDescent="0.2">
      <c r="B57" s="106" t="s">
        <v>132</v>
      </c>
      <c r="C57" s="68">
        <v>6</v>
      </c>
      <c r="D57" s="102">
        <f>C57/C6*100</f>
        <v>0.96463022508038598</v>
      </c>
      <c r="E57" s="65">
        <v>2</v>
      </c>
      <c r="F57" s="102">
        <f>E57/E6*100</f>
        <v>3.3898305084745761</v>
      </c>
      <c r="G57" s="65">
        <v>11</v>
      </c>
      <c r="H57" s="102">
        <f>G57/G6*100</f>
        <v>1.6105417276720351</v>
      </c>
      <c r="I57" s="68">
        <f t="shared" si="0"/>
        <v>19</v>
      </c>
    </row>
    <row r="58" spans="2:9" customFormat="1" ht="15" customHeight="1" x14ac:dyDescent="0.2">
      <c r="B58" s="106" t="s">
        <v>133</v>
      </c>
      <c r="C58" s="68">
        <v>0</v>
      </c>
      <c r="D58" s="102">
        <f>C58/C6*100</f>
        <v>0</v>
      </c>
      <c r="E58" s="65">
        <v>0</v>
      </c>
      <c r="F58" s="102">
        <f>E58/E6*100</f>
        <v>0</v>
      </c>
      <c r="G58" s="65">
        <v>3</v>
      </c>
      <c r="H58" s="102">
        <f>G58/G6*100</f>
        <v>0.43923865300146414</v>
      </c>
      <c r="I58" s="68">
        <f t="shared" si="0"/>
        <v>3</v>
      </c>
    </row>
    <row r="59" spans="2:9" customFormat="1" ht="15" customHeight="1" x14ac:dyDescent="0.2">
      <c r="B59" s="106" t="s">
        <v>134</v>
      </c>
      <c r="C59" s="68">
        <v>0</v>
      </c>
      <c r="D59" s="102">
        <f>C59/C6*100</f>
        <v>0</v>
      </c>
      <c r="E59" s="65">
        <v>0</v>
      </c>
      <c r="F59" s="102">
        <f>E59/E6*100</f>
        <v>0</v>
      </c>
      <c r="G59" s="65">
        <v>1</v>
      </c>
      <c r="H59" s="102">
        <f>G59/G6*100</f>
        <v>0.14641288433382138</v>
      </c>
      <c r="I59" s="68">
        <f t="shared" si="0"/>
        <v>1</v>
      </c>
    </row>
    <row r="60" spans="2:9" customFormat="1" ht="15" customHeight="1" x14ac:dyDescent="0.2">
      <c r="B60" s="106" t="s">
        <v>135</v>
      </c>
      <c r="C60" s="68">
        <v>7</v>
      </c>
      <c r="D60" s="102">
        <f>C60/C6*100</f>
        <v>1.1254019292604502</v>
      </c>
      <c r="E60" s="65">
        <v>0</v>
      </c>
      <c r="F60" s="102">
        <f>E60/E6*100</f>
        <v>0</v>
      </c>
      <c r="G60" s="65">
        <v>13</v>
      </c>
      <c r="H60" s="102">
        <f>G60/G6*100</f>
        <v>1.9033674963396781</v>
      </c>
      <c r="I60" s="68">
        <f t="shared" si="0"/>
        <v>20</v>
      </c>
    </row>
    <row r="61" spans="2:9" customFormat="1" ht="15" customHeight="1" x14ac:dyDescent="0.2">
      <c r="B61" s="106" t="s">
        <v>136</v>
      </c>
      <c r="C61" s="68">
        <v>1</v>
      </c>
      <c r="D61" s="102">
        <f>C61/C6*100</f>
        <v>0.16077170418006431</v>
      </c>
      <c r="E61" s="65">
        <v>0</v>
      </c>
      <c r="F61" s="102">
        <f>E61/E6*100</f>
        <v>0</v>
      </c>
      <c r="G61" s="65">
        <v>0</v>
      </c>
      <c r="H61" s="102">
        <f>G61/G6*100</f>
        <v>0</v>
      </c>
      <c r="I61" s="68">
        <f t="shared" si="0"/>
        <v>1</v>
      </c>
    </row>
    <row r="62" spans="2:9" customFormat="1" ht="15" customHeight="1" x14ac:dyDescent="0.2">
      <c r="B62" s="106" t="s">
        <v>137</v>
      </c>
      <c r="C62" s="68">
        <v>0</v>
      </c>
      <c r="D62" s="102">
        <f>C62/C6*100</f>
        <v>0</v>
      </c>
      <c r="E62" s="65">
        <v>0</v>
      </c>
      <c r="F62" s="102">
        <f>E62/E6*100</f>
        <v>0</v>
      </c>
      <c r="G62" s="65">
        <v>2</v>
      </c>
      <c r="H62" s="102">
        <f>G62/G6*100</f>
        <v>0.29282576866764276</v>
      </c>
      <c r="I62" s="68">
        <f t="shared" si="0"/>
        <v>2</v>
      </c>
    </row>
    <row r="63" spans="2:9" customFormat="1" ht="15" customHeight="1" x14ac:dyDescent="0.2">
      <c r="B63" s="106" t="s">
        <v>138</v>
      </c>
      <c r="C63" s="68">
        <v>3</v>
      </c>
      <c r="D63" s="102">
        <f>C63/C6*100</f>
        <v>0.48231511254019299</v>
      </c>
      <c r="E63" s="65">
        <v>1</v>
      </c>
      <c r="F63" s="102">
        <f>E63/E6*100</f>
        <v>1.6949152542372881</v>
      </c>
      <c r="G63" s="65">
        <v>2</v>
      </c>
      <c r="H63" s="102">
        <f>G63/G6*100</f>
        <v>0.29282576866764276</v>
      </c>
      <c r="I63" s="68">
        <f t="shared" si="0"/>
        <v>6</v>
      </c>
    </row>
    <row r="64" spans="2:9" customFormat="1" ht="15" customHeight="1" x14ac:dyDescent="0.2">
      <c r="B64" s="106" t="s">
        <v>139</v>
      </c>
      <c r="C64" s="68">
        <v>0</v>
      </c>
      <c r="D64" s="102">
        <f>C64/C6*100</f>
        <v>0</v>
      </c>
      <c r="E64" s="65">
        <v>1</v>
      </c>
      <c r="F64" s="102">
        <f>E64/E6*100</f>
        <v>1.6949152542372881</v>
      </c>
      <c r="G64" s="65">
        <v>1</v>
      </c>
      <c r="H64" s="102">
        <f>G64/G6*100</f>
        <v>0.14641288433382138</v>
      </c>
      <c r="I64" s="68">
        <f t="shared" si="0"/>
        <v>2</v>
      </c>
    </row>
    <row r="65" spans="2:9" customFormat="1" ht="15" customHeight="1" x14ac:dyDescent="0.2">
      <c r="B65" s="106" t="s">
        <v>140</v>
      </c>
      <c r="C65" s="68">
        <v>18</v>
      </c>
      <c r="D65" s="102">
        <f>C65/C6*100</f>
        <v>2.8938906752411575</v>
      </c>
      <c r="E65" s="65">
        <v>0</v>
      </c>
      <c r="F65" s="102">
        <f>E65/E6*100</f>
        <v>0</v>
      </c>
      <c r="G65" s="65">
        <v>28</v>
      </c>
      <c r="H65" s="102">
        <f>G65/G6*100</f>
        <v>4.0995607613469982</v>
      </c>
      <c r="I65" s="68">
        <f t="shared" si="0"/>
        <v>46</v>
      </c>
    </row>
    <row r="66" spans="2:9" customFormat="1" ht="15" customHeight="1" x14ac:dyDescent="0.2">
      <c r="B66" s="106" t="s">
        <v>141</v>
      </c>
      <c r="C66" s="68">
        <v>11</v>
      </c>
      <c r="D66" s="102">
        <f>C66/C6*100</f>
        <v>1.7684887459807075</v>
      </c>
      <c r="E66" s="65">
        <v>5</v>
      </c>
      <c r="F66" s="102">
        <f>E66/E6*100</f>
        <v>8.4745762711864394</v>
      </c>
      <c r="G66" s="65">
        <v>7</v>
      </c>
      <c r="H66" s="102">
        <f>G66/G6*100</f>
        <v>1.0248901903367496</v>
      </c>
      <c r="I66" s="68">
        <f t="shared" si="0"/>
        <v>23</v>
      </c>
    </row>
    <row r="67" spans="2:9" customFormat="1" ht="15" customHeight="1" x14ac:dyDescent="0.2">
      <c r="B67" s="106" t="s">
        <v>142</v>
      </c>
      <c r="C67" s="68">
        <v>1</v>
      </c>
      <c r="D67" s="102">
        <f>C67/C6*100</f>
        <v>0.16077170418006431</v>
      </c>
      <c r="E67" s="65">
        <v>0</v>
      </c>
      <c r="F67" s="102">
        <f>E67/E6*100</f>
        <v>0</v>
      </c>
      <c r="G67" s="65">
        <v>0</v>
      </c>
      <c r="H67" s="102">
        <f>G67/G6*100</f>
        <v>0</v>
      </c>
      <c r="I67" s="68">
        <f t="shared" si="0"/>
        <v>1</v>
      </c>
    </row>
    <row r="68" spans="2:9" customFormat="1" ht="15" customHeight="1" x14ac:dyDescent="0.2">
      <c r="B68" s="106" t="s">
        <v>143</v>
      </c>
      <c r="C68" s="68">
        <v>5</v>
      </c>
      <c r="D68" s="102">
        <f>C68/C6*100</f>
        <v>0.8038585209003215</v>
      </c>
      <c r="E68" s="65">
        <v>0</v>
      </c>
      <c r="F68" s="102">
        <f>E68/E6*100</f>
        <v>0</v>
      </c>
      <c r="G68" s="65">
        <v>1</v>
      </c>
      <c r="H68" s="102">
        <f>G68/G6*100</f>
        <v>0.14641288433382138</v>
      </c>
      <c r="I68" s="68">
        <f t="shared" si="0"/>
        <v>6</v>
      </c>
    </row>
    <row r="69" spans="2:9" customFormat="1" ht="15" customHeight="1" x14ac:dyDescent="0.2">
      <c r="B69" s="106" t="s">
        <v>144</v>
      </c>
      <c r="C69" s="68">
        <v>12</v>
      </c>
      <c r="D69" s="102">
        <f>C69/C6*100</f>
        <v>1.929260450160772</v>
      </c>
      <c r="E69" s="65">
        <v>0</v>
      </c>
      <c r="F69" s="102">
        <f>E69/E6*100</f>
        <v>0</v>
      </c>
      <c r="G69" s="65">
        <v>8</v>
      </c>
      <c r="H69" s="102">
        <f>G69/G6*100</f>
        <v>1.171303074670571</v>
      </c>
      <c r="I69" s="68">
        <f t="shared" si="0"/>
        <v>20</v>
      </c>
    </row>
    <row r="70" spans="2:9" customFormat="1" ht="15" customHeight="1" x14ac:dyDescent="0.2">
      <c r="B70" s="106" t="s">
        <v>145</v>
      </c>
      <c r="C70" s="68">
        <v>9</v>
      </c>
      <c r="D70" s="102">
        <f>C70/C6*100</f>
        <v>1.4469453376205788</v>
      </c>
      <c r="E70" s="65">
        <v>3</v>
      </c>
      <c r="F70" s="102">
        <f>E70/E6*100</f>
        <v>5.0847457627118651</v>
      </c>
      <c r="G70" s="65">
        <v>8</v>
      </c>
      <c r="H70" s="102">
        <f>G70/G6*100</f>
        <v>1.171303074670571</v>
      </c>
      <c r="I70" s="68">
        <f t="shared" si="0"/>
        <v>20</v>
      </c>
    </row>
    <row r="71" spans="2:9" customFormat="1" ht="15" customHeight="1" x14ac:dyDescent="0.2">
      <c r="B71" s="106" t="s">
        <v>146</v>
      </c>
      <c r="C71" s="68">
        <v>4</v>
      </c>
      <c r="D71" s="102">
        <f>C71/C6*100</f>
        <v>0.64308681672025725</v>
      </c>
      <c r="E71" s="65">
        <v>0</v>
      </c>
      <c r="F71" s="102">
        <f>E71/E6*100</f>
        <v>0</v>
      </c>
      <c r="G71" s="65">
        <v>3</v>
      </c>
      <c r="H71" s="102">
        <f>G71/G6*100</f>
        <v>0.43923865300146414</v>
      </c>
      <c r="I71" s="68">
        <f t="shared" si="0"/>
        <v>7</v>
      </c>
    </row>
    <row r="72" spans="2:9" customFormat="1" ht="15" customHeight="1" x14ac:dyDescent="0.2">
      <c r="B72" s="106" t="s">
        <v>147</v>
      </c>
      <c r="C72" s="68">
        <v>2</v>
      </c>
      <c r="D72" s="102">
        <f>C72/C6*100</f>
        <v>0.32154340836012862</v>
      </c>
      <c r="E72" s="65">
        <v>0</v>
      </c>
      <c r="F72" s="102">
        <f>E72/E6*100</f>
        <v>0</v>
      </c>
      <c r="G72" s="65">
        <v>1</v>
      </c>
      <c r="H72" s="102">
        <f>G72/G6*100</f>
        <v>0.14641288433382138</v>
      </c>
      <c r="I72" s="68">
        <f t="shared" ref="I72:I101" si="1">C72+E72+G72</f>
        <v>3</v>
      </c>
    </row>
    <row r="73" spans="2:9" customFormat="1" ht="15" customHeight="1" x14ac:dyDescent="0.2">
      <c r="B73" s="106" t="s">
        <v>148</v>
      </c>
      <c r="C73" s="68">
        <v>11</v>
      </c>
      <c r="D73" s="102">
        <f>C73/C6*100</f>
        <v>1.7684887459807075</v>
      </c>
      <c r="E73" s="65">
        <v>0</v>
      </c>
      <c r="F73" s="102">
        <f>E73/E6*100</f>
        <v>0</v>
      </c>
      <c r="G73" s="65">
        <v>3</v>
      </c>
      <c r="H73" s="102">
        <f>G73/G6*100</f>
        <v>0.43923865300146414</v>
      </c>
      <c r="I73" s="68">
        <f t="shared" si="1"/>
        <v>14</v>
      </c>
    </row>
    <row r="74" spans="2:9" customFormat="1" ht="15" customHeight="1" x14ac:dyDescent="0.2">
      <c r="B74" s="106" t="s">
        <v>149</v>
      </c>
      <c r="C74" s="68">
        <v>7</v>
      </c>
      <c r="D74" s="102">
        <f>C74/C6*100</f>
        <v>1.1254019292604502</v>
      </c>
      <c r="E74" s="65">
        <v>0</v>
      </c>
      <c r="F74" s="102">
        <f>E74/E6*100</f>
        <v>0</v>
      </c>
      <c r="G74" s="65">
        <v>8</v>
      </c>
      <c r="H74" s="102">
        <f>G74/G6*100</f>
        <v>1.171303074670571</v>
      </c>
      <c r="I74" s="68">
        <f t="shared" si="1"/>
        <v>15</v>
      </c>
    </row>
    <row r="75" spans="2:9" customFormat="1" ht="15" customHeight="1" x14ac:dyDescent="0.2">
      <c r="B75" s="106" t="s">
        <v>150</v>
      </c>
      <c r="C75" s="68">
        <v>22</v>
      </c>
      <c r="D75" s="102">
        <f>C75/C6*100</f>
        <v>3.536977491961415</v>
      </c>
      <c r="E75" s="65">
        <v>1</v>
      </c>
      <c r="F75" s="102">
        <f>E75/E6*100</f>
        <v>1.6949152542372881</v>
      </c>
      <c r="G75" s="65">
        <v>22</v>
      </c>
      <c r="H75" s="102">
        <f>G75/G6*100</f>
        <v>3.2210834553440701</v>
      </c>
      <c r="I75" s="68">
        <f t="shared" si="1"/>
        <v>45</v>
      </c>
    </row>
    <row r="76" spans="2:9" customFormat="1" ht="15" customHeight="1" x14ac:dyDescent="0.2">
      <c r="B76" s="106" t="s">
        <v>151</v>
      </c>
      <c r="C76" s="68">
        <v>4</v>
      </c>
      <c r="D76" s="102">
        <f>C76/C6*100</f>
        <v>0.64308681672025725</v>
      </c>
      <c r="E76" s="65">
        <v>0</v>
      </c>
      <c r="F76" s="102">
        <f>E76/E6*100</f>
        <v>0</v>
      </c>
      <c r="G76" s="65">
        <v>2</v>
      </c>
      <c r="H76" s="102">
        <f>G76/G6*100</f>
        <v>0.29282576866764276</v>
      </c>
      <c r="I76" s="68">
        <f t="shared" si="1"/>
        <v>6</v>
      </c>
    </row>
    <row r="77" spans="2:9" customFormat="1" ht="15" customHeight="1" x14ac:dyDescent="0.2">
      <c r="B77" s="106" t="s">
        <v>152</v>
      </c>
      <c r="C77" s="68">
        <v>11</v>
      </c>
      <c r="D77" s="102">
        <f>C77/C6*100</f>
        <v>1.7684887459807075</v>
      </c>
      <c r="E77" s="65">
        <v>1</v>
      </c>
      <c r="F77" s="102">
        <f>E77/E6*100</f>
        <v>1.6949152542372881</v>
      </c>
      <c r="G77" s="65">
        <v>4</v>
      </c>
      <c r="H77" s="102">
        <f>G77/G6*100</f>
        <v>0.58565153733528552</v>
      </c>
      <c r="I77" s="68">
        <f t="shared" si="1"/>
        <v>16</v>
      </c>
    </row>
    <row r="78" spans="2:9" customFormat="1" ht="15" customHeight="1" x14ac:dyDescent="0.2">
      <c r="B78" s="106" t="s">
        <v>153</v>
      </c>
      <c r="C78" s="68">
        <v>2</v>
      </c>
      <c r="D78" s="102">
        <f>C78/C6*100</f>
        <v>0.32154340836012862</v>
      </c>
      <c r="E78" s="65">
        <v>0</v>
      </c>
      <c r="F78" s="102">
        <f>E78/E6*100</f>
        <v>0</v>
      </c>
      <c r="G78" s="65">
        <v>3</v>
      </c>
      <c r="H78" s="102">
        <f>G78/G6*100</f>
        <v>0.43923865300146414</v>
      </c>
      <c r="I78" s="68">
        <f t="shared" si="1"/>
        <v>5</v>
      </c>
    </row>
    <row r="79" spans="2:9" customFormat="1" ht="15" customHeight="1" x14ac:dyDescent="0.2">
      <c r="B79" s="106" t="s">
        <v>154</v>
      </c>
      <c r="C79" s="68">
        <v>4</v>
      </c>
      <c r="D79" s="102">
        <f>C79/C6*100</f>
        <v>0.64308681672025725</v>
      </c>
      <c r="E79" s="65">
        <v>0</v>
      </c>
      <c r="F79" s="102">
        <f>E79/E6*100</f>
        <v>0</v>
      </c>
      <c r="G79" s="65">
        <v>3</v>
      </c>
      <c r="H79" s="102">
        <f>G79/G6*100</f>
        <v>0.43923865300146414</v>
      </c>
      <c r="I79" s="68">
        <f t="shared" si="1"/>
        <v>7</v>
      </c>
    </row>
    <row r="80" spans="2:9" customFormat="1" ht="15" customHeight="1" x14ac:dyDescent="0.2">
      <c r="B80" s="106" t="s">
        <v>155</v>
      </c>
      <c r="C80" s="68">
        <v>7</v>
      </c>
      <c r="D80" s="102">
        <f>C80/C6*100</f>
        <v>1.1254019292604502</v>
      </c>
      <c r="E80" s="65">
        <v>0</v>
      </c>
      <c r="F80" s="102">
        <f>E80/E6*100</f>
        <v>0</v>
      </c>
      <c r="G80" s="65">
        <v>5</v>
      </c>
      <c r="H80" s="102">
        <f>G80/G6*100</f>
        <v>0.7320644216691069</v>
      </c>
      <c r="I80" s="68">
        <f t="shared" si="1"/>
        <v>12</v>
      </c>
    </row>
    <row r="81" spans="2:9" customFormat="1" ht="15" customHeight="1" x14ac:dyDescent="0.2">
      <c r="B81" s="106" t="s">
        <v>156</v>
      </c>
      <c r="C81" s="68">
        <v>28</v>
      </c>
      <c r="D81" s="102">
        <f>C81/C6*100</f>
        <v>4.501607717041801</v>
      </c>
      <c r="E81" s="65">
        <v>4</v>
      </c>
      <c r="F81" s="102">
        <f>E81/E6*100</f>
        <v>6.7796610169491522</v>
      </c>
      <c r="G81" s="65">
        <v>24</v>
      </c>
      <c r="H81" s="102">
        <f>G81/G6*100</f>
        <v>3.5139092240117131</v>
      </c>
      <c r="I81" s="68">
        <f t="shared" si="1"/>
        <v>56</v>
      </c>
    </row>
    <row r="82" spans="2:9" customFormat="1" ht="15" customHeight="1" x14ac:dyDescent="0.2">
      <c r="B82" s="106" t="s">
        <v>157</v>
      </c>
      <c r="C82" s="68">
        <v>7</v>
      </c>
      <c r="D82" s="102">
        <f>C82/C6*100</f>
        <v>1.1254019292604502</v>
      </c>
      <c r="E82" s="65">
        <v>0</v>
      </c>
      <c r="F82" s="102">
        <f>E82/E6*100</f>
        <v>0</v>
      </c>
      <c r="G82" s="65">
        <v>9</v>
      </c>
      <c r="H82" s="102">
        <f>G82/G6*100</f>
        <v>1.3177159590043925</v>
      </c>
      <c r="I82" s="68">
        <f t="shared" si="1"/>
        <v>16</v>
      </c>
    </row>
    <row r="83" spans="2:9" customFormat="1" ht="15" customHeight="1" x14ac:dyDescent="0.2">
      <c r="B83" s="106" t="s">
        <v>158</v>
      </c>
      <c r="C83" s="68">
        <v>34</v>
      </c>
      <c r="D83" s="102">
        <f>C83/C6*100</f>
        <v>5.4662379421221869</v>
      </c>
      <c r="E83" s="65">
        <v>2</v>
      </c>
      <c r="F83" s="102">
        <f>E83/E6*100</f>
        <v>3.3898305084745761</v>
      </c>
      <c r="G83" s="65">
        <v>28</v>
      </c>
      <c r="H83" s="102">
        <f>G83/G6*100</f>
        <v>4.0995607613469982</v>
      </c>
      <c r="I83" s="68">
        <f t="shared" si="1"/>
        <v>64</v>
      </c>
    </row>
    <row r="84" spans="2:9" customFormat="1" ht="15" customHeight="1" x14ac:dyDescent="0.2">
      <c r="B84" s="106" t="s">
        <v>159</v>
      </c>
      <c r="C84" s="68">
        <v>30</v>
      </c>
      <c r="D84" s="113">
        <f>C84/C6*100</f>
        <v>4.823151125401929</v>
      </c>
      <c r="E84" s="65">
        <v>1</v>
      </c>
      <c r="F84" s="113">
        <f>E84/E6*100</f>
        <v>1.6949152542372881</v>
      </c>
      <c r="G84" s="65">
        <v>26</v>
      </c>
      <c r="H84" s="113">
        <f>G84/G6*100</f>
        <v>3.8067349926793561</v>
      </c>
      <c r="I84" s="68">
        <f t="shared" si="1"/>
        <v>57</v>
      </c>
    </row>
    <row r="85" spans="2:9" customFormat="1" ht="15" customHeight="1" x14ac:dyDescent="0.2">
      <c r="B85" s="106" t="s">
        <v>160</v>
      </c>
      <c r="C85" s="68">
        <v>4</v>
      </c>
      <c r="D85" s="102">
        <f>C85/C6*100</f>
        <v>0.64308681672025725</v>
      </c>
      <c r="E85" s="65">
        <v>0</v>
      </c>
      <c r="F85" s="102">
        <f>E85/E6*100</f>
        <v>0</v>
      </c>
      <c r="G85" s="65">
        <v>7</v>
      </c>
      <c r="H85" s="102">
        <f>G85/G6*100</f>
        <v>1.0248901903367496</v>
      </c>
      <c r="I85" s="68">
        <f t="shared" si="1"/>
        <v>11</v>
      </c>
    </row>
    <row r="86" spans="2:9" customFormat="1" ht="15" customHeight="1" x14ac:dyDescent="0.2">
      <c r="B86" s="106" t="s">
        <v>161</v>
      </c>
      <c r="C86" s="68">
        <v>3</v>
      </c>
      <c r="D86" s="102">
        <f>C86/C6*100</f>
        <v>0.48231511254019299</v>
      </c>
      <c r="E86" s="65">
        <v>0</v>
      </c>
      <c r="F86" s="102">
        <f>E86/E6*100</f>
        <v>0</v>
      </c>
      <c r="G86" s="65">
        <v>6</v>
      </c>
      <c r="H86" s="102">
        <f>G86/G6*100</f>
        <v>0.87847730600292828</v>
      </c>
      <c r="I86" s="68">
        <f t="shared" si="1"/>
        <v>9</v>
      </c>
    </row>
    <row r="87" spans="2:9" customFormat="1" ht="15" customHeight="1" x14ac:dyDescent="0.2">
      <c r="B87" s="106" t="s">
        <v>162</v>
      </c>
      <c r="C87" s="68">
        <v>5</v>
      </c>
      <c r="D87" s="102">
        <f>C87/C6*100</f>
        <v>0.8038585209003215</v>
      </c>
      <c r="E87" s="65">
        <v>0</v>
      </c>
      <c r="F87" s="102">
        <f>E87/E6*100</f>
        <v>0</v>
      </c>
      <c r="G87" s="65">
        <v>5</v>
      </c>
      <c r="H87" s="102">
        <f>G87/G6*100</f>
        <v>0.7320644216691069</v>
      </c>
      <c r="I87" s="68">
        <f t="shared" si="1"/>
        <v>10</v>
      </c>
    </row>
    <row r="88" spans="2:9" customFormat="1" ht="15" customHeight="1" x14ac:dyDescent="0.2">
      <c r="B88" s="106" t="s">
        <v>163</v>
      </c>
      <c r="C88" s="68">
        <v>1</v>
      </c>
      <c r="D88" s="102">
        <f>C88/C6*100</f>
        <v>0.16077170418006431</v>
      </c>
      <c r="E88" s="65">
        <v>2</v>
      </c>
      <c r="F88" s="102">
        <f>E88/E6*100</f>
        <v>3.3898305084745761</v>
      </c>
      <c r="G88" s="65">
        <v>3</v>
      </c>
      <c r="H88" s="102">
        <f>G88/G6*100</f>
        <v>0.43923865300146414</v>
      </c>
      <c r="I88" s="68">
        <f t="shared" si="1"/>
        <v>6</v>
      </c>
    </row>
    <row r="89" spans="2:9" customFormat="1" ht="15" customHeight="1" x14ac:dyDescent="0.2">
      <c r="B89" s="106" t="s">
        <v>164</v>
      </c>
      <c r="C89" s="68">
        <v>3</v>
      </c>
      <c r="D89" s="102">
        <f>C89/C6*100</f>
        <v>0.48231511254019299</v>
      </c>
      <c r="E89" s="65">
        <v>0</v>
      </c>
      <c r="F89" s="102">
        <f>E89/E6*100</f>
        <v>0</v>
      </c>
      <c r="G89" s="65">
        <v>2</v>
      </c>
      <c r="H89" s="102">
        <f>G89/G6*100</f>
        <v>0.29282576866764276</v>
      </c>
      <c r="I89" s="68">
        <f t="shared" si="1"/>
        <v>5</v>
      </c>
    </row>
    <row r="90" spans="2:9" customFormat="1" ht="15" customHeight="1" x14ac:dyDescent="0.2">
      <c r="B90" s="106" t="s">
        <v>165</v>
      </c>
      <c r="C90" s="68">
        <v>0</v>
      </c>
      <c r="D90" s="102">
        <f>C90/C6*100</f>
        <v>0</v>
      </c>
      <c r="E90" s="65">
        <v>1</v>
      </c>
      <c r="F90" s="102">
        <f>E90/E6*100</f>
        <v>1.6949152542372881</v>
      </c>
      <c r="G90" s="65">
        <v>0</v>
      </c>
      <c r="H90" s="102">
        <f>G90/G6*100</f>
        <v>0</v>
      </c>
      <c r="I90" s="68">
        <f t="shared" si="1"/>
        <v>1</v>
      </c>
    </row>
    <row r="91" spans="2:9" customFormat="1" ht="15" customHeight="1" x14ac:dyDescent="0.2">
      <c r="B91" s="106" t="s">
        <v>166</v>
      </c>
      <c r="C91" s="68">
        <v>1</v>
      </c>
      <c r="D91" s="102">
        <f>C91/C6*100</f>
        <v>0.16077170418006431</v>
      </c>
      <c r="E91" s="65">
        <v>0</v>
      </c>
      <c r="F91" s="102">
        <f>E91/E6*100</f>
        <v>0</v>
      </c>
      <c r="G91" s="65">
        <v>1</v>
      </c>
      <c r="H91" s="102">
        <f>G91/G6*100</f>
        <v>0.14641288433382138</v>
      </c>
      <c r="I91" s="68">
        <f t="shared" si="1"/>
        <v>2</v>
      </c>
    </row>
    <row r="92" spans="2:9" customFormat="1" ht="15" customHeight="1" x14ac:dyDescent="0.2">
      <c r="B92" s="106" t="s">
        <v>167</v>
      </c>
      <c r="C92" s="68">
        <v>2</v>
      </c>
      <c r="D92" s="102">
        <f>C92/C6*100</f>
        <v>0.32154340836012862</v>
      </c>
      <c r="E92" s="65">
        <v>0</v>
      </c>
      <c r="F92" s="102">
        <f>E92/E6*100</f>
        <v>0</v>
      </c>
      <c r="G92" s="65">
        <v>1</v>
      </c>
      <c r="H92" s="102">
        <f>G92/G6*100</f>
        <v>0.14641288433382138</v>
      </c>
      <c r="I92" s="68">
        <f t="shared" si="1"/>
        <v>3</v>
      </c>
    </row>
    <row r="93" spans="2:9" customFormat="1" ht="15" customHeight="1" x14ac:dyDescent="0.2">
      <c r="B93" s="106" t="s">
        <v>168</v>
      </c>
      <c r="C93" s="68">
        <v>2</v>
      </c>
      <c r="D93" s="102">
        <f>C93/C6*100</f>
        <v>0.32154340836012862</v>
      </c>
      <c r="E93" s="65">
        <v>1</v>
      </c>
      <c r="F93" s="102">
        <f>E93/E6*100</f>
        <v>1.6949152542372881</v>
      </c>
      <c r="G93" s="65">
        <v>3</v>
      </c>
      <c r="H93" s="102">
        <f>G93/G6*100</f>
        <v>0.43923865300146414</v>
      </c>
      <c r="I93" s="68">
        <f t="shared" si="1"/>
        <v>6</v>
      </c>
    </row>
    <row r="94" spans="2:9" customFormat="1" ht="15" customHeight="1" x14ac:dyDescent="0.2">
      <c r="B94" s="106" t="s">
        <v>169</v>
      </c>
      <c r="C94" s="68">
        <v>5</v>
      </c>
      <c r="D94" s="102">
        <f>C94/C6*100</f>
        <v>0.8038585209003215</v>
      </c>
      <c r="E94" s="65">
        <v>1</v>
      </c>
      <c r="F94" s="102">
        <f>E94/E6*100</f>
        <v>1.6949152542372881</v>
      </c>
      <c r="G94" s="65">
        <v>7</v>
      </c>
      <c r="H94" s="102">
        <f>G94/G6*100</f>
        <v>1.0248901903367496</v>
      </c>
      <c r="I94" s="68">
        <f t="shared" si="1"/>
        <v>13</v>
      </c>
    </row>
    <row r="95" spans="2:9" customFormat="1" ht="15" customHeight="1" x14ac:dyDescent="0.2">
      <c r="B95" s="106" t="s">
        <v>170</v>
      </c>
      <c r="C95" s="68">
        <v>3</v>
      </c>
      <c r="D95" s="102">
        <f>C95/C6*100</f>
        <v>0.48231511254019299</v>
      </c>
      <c r="E95" s="65">
        <v>0</v>
      </c>
      <c r="F95" s="102">
        <f>E95/E6*100</f>
        <v>0</v>
      </c>
      <c r="G95" s="65">
        <v>9</v>
      </c>
      <c r="H95" s="102">
        <f>G95/G6*100</f>
        <v>1.3177159590043925</v>
      </c>
      <c r="I95" s="68">
        <f t="shared" si="1"/>
        <v>12</v>
      </c>
    </row>
    <row r="96" spans="2:9" customFormat="1" ht="15" customHeight="1" x14ac:dyDescent="0.2">
      <c r="B96" s="106" t="s">
        <v>171</v>
      </c>
      <c r="C96" s="68">
        <v>2</v>
      </c>
      <c r="D96" s="102">
        <f>C96/C6*100</f>
        <v>0.32154340836012862</v>
      </c>
      <c r="E96" s="65">
        <v>0</v>
      </c>
      <c r="F96" s="102">
        <f>E96/E6*100</f>
        <v>0</v>
      </c>
      <c r="G96" s="65">
        <v>1</v>
      </c>
      <c r="H96" s="102">
        <f>G96/G6*100</f>
        <v>0.14641288433382138</v>
      </c>
      <c r="I96" s="68">
        <f t="shared" si="1"/>
        <v>3</v>
      </c>
    </row>
    <row r="97" spans="1:9" customFormat="1" ht="15" customHeight="1" x14ac:dyDescent="0.2">
      <c r="B97" s="106" t="s">
        <v>172</v>
      </c>
      <c r="C97" s="68">
        <v>26</v>
      </c>
      <c r="D97" s="102">
        <f>C97/C6*100</f>
        <v>4.180064308681672</v>
      </c>
      <c r="E97" s="65">
        <v>1</v>
      </c>
      <c r="F97" s="102">
        <f>E97/E6*100</f>
        <v>1.6949152542372881</v>
      </c>
      <c r="G97" s="65">
        <v>28</v>
      </c>
      <c r="H97" s="102">
        <f>G97/G6*100</f>
        <v>4.0995607613469982</v>
      </c>
      <c r="I97" s="68">
        <f t="shared" si="1"/>
        <v>55</v>
      </c>
    </row>
    <row r="98" spans="1:9" customFormat="1" ht="15" customHeight="1" x14ac:dyDescent="0.2">
      <c r="B98" s="106" t="s">
        <v>173</v>
      </c>
      <c r="C98" s="68">
        <v>27</v>
      </c>
      <c r="D98" s="102">
        <f>C98/C6*100</f>
        <v>4.3408360128617369</v>
      </c>
      <c r="E98" s="65">
        <v>1</v>
      </c>
      <c r="F98" s="102">
        <f>E98/E6*100</f>
        <v>1.6949152542372881</v>
      </c>
      <c r="G98" s="65">
        <v>10</v>
      </c>
      <c r="H98" s="102">
        <f>G98/G6*100</f>
        <v>1.4641288433382138</v>
      </c>
      <c r="I98" s="68">
        <f t="shared" si="1"/>
        <v>38</v>
      </c>
    </row>
    <row r="99" spans="1:9" customFormat="1" ht="15" customHeight="1" x14ac:dyDescent="0.2">
      <c r="B99" s="106" t="s">
        <v>174</v>
      </c>
      <c r="C99" s="68">
        <v>23</v>
      </c>
      <c r="D99" s="102">
        <f>C99/C6*100</f>
        <v>3.697749196141479</v>
      </c>
      <c r="E99" s="65">
        <v>1</v>
      </c>
      <c r="F99" s="102">
        <f>E99/E6*100</f>
        <v>1.6949152542372881</v>
      </c>
      <c r="G99" s="65">
        <v>27</v>
      </c>
      <c r="H99" s="102">
        <f>G99/G6*100</f>
        <v>3.9531478770131772</v>
      </c>
      <c r="I99" s="68">
        <f t="shared" si="1"/>
        <v>51</v>
      </c>
    </row>
    <row r="100" spans="1:9" customFormat="1" ht="15" customHeight="1" x14ac:dyDescent="0.2">
      <c r="B100" s="106" t="s">
        <v>175</v>
      </c>
      <c r="C100" s="68">
        <v>33</v>
      </c>
      <c r="D100" s="102">
        <f>C100/C6*100</f>
        <v>5.305466237942122</v>
      </c>
      <c r="E100" s="65">
        <v>1</v>
      </c>
      <c r="F100" s="102">
        <f>E100/E6*100</f>
        <v>1.6949152542372881</v>
      </c>
      <c r="G100" s="65">
        <v>38</v>
      </c>
      <c r="H100" s="102">
        <f>G100/G6*100</f>
        <v>5.5636896046852122</v>
      </c>
      <c r="I100" s="68">
        <f t="shared" si="1"/>
        <v>72</v>
      </c>
    </row>
    <row r="101" spans="1:9" customFormat="1" ht="15" customHeight="1" x14ac:dyDescent="0.2">
      <c r="B101" s="79" t="s">
        <v>176</v>
      </c>
      <c r="C101" s="75">
        <v>26</v>
      </c>
      <c r="D101" s="103">
        <f>C101/C6*100</f>
        <v>4.180064308681672</v>
      </c>
      <c r="E101" s="77">
        <v>0</v>
      </c>
      <c r="F101" s="103">
        <f>E101/E6*100</f>
        <v>0</v>
      </c>
      <c r="G101" s="77">
        <v>21</v>
      </c>
      <c r="H101" s="103">
        <f>G101/G6*100</f>
        <v>3.0746705710102491</v>
      </c>
      <c r="I101" s="75">
        <f t="shared" si="1"/>
        <v>47</v>
      </c>
    </row>
    <row r="102" spans="1:9" customFormat="1" ht="15" customHeight="1" x14ac:dyDescent="0.2"/>
    <row r="103" spans="1:9" customFormat="1" ht="30" customHeight="1" x14ac:dyDescent="0.2">
      <c r="A103" s="9" t="s">
        <v>12</v>
      </c>
      <c r="B103" s="176" t="s">
        <v>242</v>
      </c>
      <c r="C103" s="176"/>
      <c r="D103" s="176"/>
      <c r="E103" s="176"/>
      <c r="F103" s="176"/>
      <c r="G103" s="176"/>
      <c r="H103" s="176"/>
      <c r="I103" s="176"/>
    </row>
    <row r="104" spans="1:9" customFormat="1" ht="27" customHeight="1" x14ac:dyDescent="0.2">
      <c r="A104" s="9" t="s">
        <v>3</v>
      </c>
      <c r="B104" s="159" t="s">
        <v>249</v>
      </c>
      <c r="C104" s="159"/>
      <c r="D104" s="159"/>
      <c r="E104" s="159"/>
      <c r="F104" s="159"/>
      <c r="G104" s="159"/>
      <c r="H104" s="159"/>
      <c r="I104" s="159"/>
    </row>
    <row r="105" spans="1:9" customFormat="1" ht="15" customHeight="1" x14ac:dyDescent="0.2">
      <c r="A105" s="11" t="s">
        <v>4</v>
      </c>
      <c r="B105" s="59" t="s">
        <v>228</v>
      </c>
      <c r="C105" s="59"/>
      <c r="D105" s="59"/>
      <c r="E105" s="59"/>
      <c r="F105" s="59"/>
      <c r="G105" s="59"/>
      <c r="H105" s="59"/>
      <c r="I105" s="17"/>
    </row>
    <row r="106" spans="1:9" customFormat="1" ht="15" customHeight="1" x14ac:dyDescent="0.2">
      <c r="A106" s="10" t="s">
        <v>5</v>
      </c>
      <c r="B106" s="158" t="s">
        <v>229</v>
      </c>
      <c r="C106" s="158"/>
      <c r="D106" s="158"/>
      <c r="E106" s="158"/>
      <c r="F106" s="158"/>
      <c r="G106" s="158"/>
      <c r="H106" s="158"/>
      <c r="I106" s="17"/>
    </row>
    <row r="107" spans="1:9" customFormat="1" ht="15" customHeight="1" x14ac:dyDescent="0.2"/>
    <row r="108" spans="1:9" customFormat="1" ht="15" customHeight="1" x14ac:dyDescent="0.2"/>
    <row r="109" spans="1:9" customFormat="1" ht="15" customHeight="1" x14ac:dyDescent="0.2"/>
    <row r="110" spans="1:9" customFormat="1" ht="15" customHeight="1" x14ac:dyDescent="0.2"/>
    <row r="111" spans="1:9" customFormat="1" ht="15" customHeight="1" x14ac:dyDescent="0.2"/>
    <row r="112" spans="1:9" customFormat="1" ht="15" customHeight="1" x14ac:dyDescent="0.2"/>
    <row r="113" spans="1:1" customFormat="1" ht="15" customHeight="1" x14ac:dyDescent="0.2"/>
    <row r="114" spans="1:1" customFormat="1" ht="15" customHeight="1" x14ac:dyDescent="0.2"/>
    <row r="115" spans="1:1" customFormat="1" ht="15" customHeight="1" x14ac:dyDescent="0.2"/>
    <row r="116" spans="1:1" customFormat="1" ht="15" customHeight="1" x14ac:dyDescent="0.2"/>
    <row r="117" spans="1:1" customFormat="1" ht="30" customHeight="1" x14ac:dyDescent="0.2">
      <c r="A117" s="2"/>
    </row>
    <row r="118" spans="1:1" customFormat="1" ht="15" customHeight="1" x14ac:dyDescent="0.2">
      <c r="A118" s="2"/>
    </row>
    <row r="119" spans="1:1" customFormat="1" ht="15" customHeight="1" x14ac:dyDescent="0.2">
      <c r="A119" s="2"/>
    </row>
    <row r="120" spans="1:1" customFormat="1" ht="15" customHeight="1" x14ac:dyDescent="0.2">
      <c r="A120" s="2"/>
    </row>
    <row r="121" spans="1:1" customFormat="1" ht="15" customHeight="1" x14ac:dyDescent="0.2">
      <c r="A121" s="2"/>
    </row>
    <row r="122" spans="1:1" customFormat="1" ht="15" customHeight="1" x14ac:dyDescent="0.2">
      <c r="A122" s="2"/>
    </row>
    <row r="123" spans="1:1" customFormat="1" ht="15" customHeight="1" x14ac:dyDescent="0.2"/>
    <row r="124" spans="1:1" customFormat="1" ht="15" customHeight="1" x14ac:dyDescent="0.2"/>
    <row r="125" spans="1:1" customFormat="1" ht="15" customHeight="1" x14ac:dyDescent="0.2"/>
    <row r="126" spans="1:1" customFormat="1" ht="15" customHeight="1" x14ac:dyDescent="0.2"/>
    <row r="127" spans="1:1" customFormat="1" ht="15" customHeight="1" x14ac:dyDescent="0.2"/>
    <row r="128" spans="1:1" customFormat="1" ht="15" customHeight="1" x14ac:dyDescent="0.2"/>
    <row r="129" customFormat="1" ht="15" customHeight="1" x14ac:dyDescent="0.2"/>
    <row r="130" customFormat="1" ht="15" customHeight="1" x14ac:dyDescent="0.2"/>
    <row r="131" customFormat="1" ht="15" customHeight="1" x14ac:dyDescent="0.2"/>
    <row r="132" customFormat="1" ht="15" customHeight="1" x14ac:dyDescent="0.2"/>
    <row r="133" customFormat="1" ht="15" customHeight="1" x14ac:dyDescent="0.2"/>
    <row r="134" customFormat="1" ht="15" customHeight="1" x14ac:dyDescent="0.2"/>
    <row r="135" customFormat="1" ht="15" customHeight="1" x14ac:dyDescent="0.2"/>
    <row r="136" customFormat="1" ht="15" customHeight="1" x14ac:dyDescent="0.2"/>
    <row r="137" customFormat="1" ht="15" customHeight="1" x14ac:dyDescent="0.2"/>
    <row r="138" customFormat="1" ht="15" customHeight="1" x14ac:dyDescent="0.2"/>
    <row r="139" customFormat="1" ht="15" customHeight="1" x14ac:dyDescent="0.2"/>
    <row r="140" customFormat="1" ht="15" customHeight="1" x14ac:dyDescent="0.2"/>
    <row r="141" customFormat="1" ht="15" customHeight="1" x14ac:dyDescent="0.2"/>
    <row r="142" customFormat="1" ht="15" customHeight="1" x14ac:dyDescent="0.2"/>
    <row r="143" customFormat="1" ht="15" customHeight="1" x14ac:dyDescent="0.2"/>
    <row r="144" customFormat="1" ht="15" customHeight="1" x14ac:dyDescent="0.2"/>
    <row r="145" spans="2:8" customFormat="1" ht="15" customHeight="1" x14ac:dyDescent="0.2"/>
    <row r="146" spans="2:8" customFormat="1" ht="15" customHeight="1" x14ac:dyDescent="0.2"/>
    <row r="147" spans="2:8" customFormat="1" ht="15" customHeight="1" x14ac:dyDescent="0.2"/>
    <row r="148" spans="2:8" customFormat="1" ht="15" customHeight="1" x14ac:dyDescent="0.2"/>
    <row r="149" spans="2:8" customFormat="1" ht="15" customHeight="1" x14ac:dyDescent="0.2"/>
    <row r="150" spans="2:8" customFormat="1" ht="15" customHeight="1" x14ac:dyDescent="0.2"/>
    <row r="151" spans="2:8" customFormat="1" ht="15" customHeight="1" x14ac:dyDescent="0.2"/>
    <row r="152" spans="2:8" customFormat="1" ht="15" customHeight="1" x14ac:dyDescent="0.2"/>
    <row r="153" spans="2:8" customFormat="1" ht="15" customHeight="1" x14ac:dyDescent="0.2"/>
    <row r="154" spans="2:8" customFormat="1" ht="15" customHeight="1" x14ac:dyDescent="0.2"/>
    <row r="155" spans="2:8" customFormat="1" ht="15" customHeight="1" x14ac:dyDescent="0.2"/>
    <row r="156" spans="2:8" customFormat="1" ht="15" customHeight="1" x14ac:dyDescent="0.2"/>
    <row r="157" spans="2:8" customFormat="1" ht="15" customHeight="1" x14ac:dyDescent="0.2"/>
    <row r="158" spans="2:8" customFormat="1" ht="15" customHeight="1" x14ac:dyDescent="0.2"/>
    <row r="159" spans="2:8" customFormat="1" ht="15" customHeight="1" x14ac:dyDescent="0.2">
      <c r="B159" s="1"/>
      <c r="C159" s="1"/>
      <c r="D159" s="1"/>
      <c r="E159" s="1"/>
      <c r="F159" s="1"/>
      <c r="G159" s="1"/>
      <c r="H159" s="1"/>
    </row>
    <row r="160" spans="2:8" customFormat="1" ht="15" customHeight="1" x14ac:dyDescent="0.2">
      <c r="B160" s="1"/>
      <c r="C160" s="1"/>
      <c r="D160" s="1"/>
      <c r="E160" s="1"/>
      <c r="F160" s="1"/>
      <c r="G160" s="1"/>
      <c r="H160" s="1"/>
    </row>
    <row r="161" spans="2:8" customFormat="1" ht="15" customHeight="1" x14ac:dyDescent="0.2">
      <c r="B161" s="1"/>
      <c r="C161" s="1"/>
      <c r="D161" s="1"/>
      <c r="E161" s="1"/>
      <c r="F161" s="1"/>
      <c r="G161" s="1"/>
      <c r="H161" s="1"/>
    </row>
    <row r="162" spans="2:8" customFormat="1" ht="15" customHeight="1" x14ac:dyDescent="0.2">
      <c r="B162" s="1"/>
      <c r="C162" s="1"/>
      <c r="D162" s="1"/>
      <c r="E162" s="1"/>
      <c r="F162" s="1"/>
      <c r="G162" s="1"/>
      <c r="H162" s="1"/>
    </row>
    <row r="163" spans="2:8" customFormat="1" ht="15" customHeight="1" x14ac:dyDescent="0.2">
      <c r="B163" s="1"/>
      <c r="C163" s="1"/>
      <c r="D163" s="1"/>
      <c r="E163" s="1"/>
      <c r="F163" s="1"/>
      <c r="G163" s="1"/>
      <c r="H163" s="1"/>
    </row>
    <row r="164" spans="2:8" customFormat="1" ht="15" customHeight="1" x14ac:dyDescent="0.2">
      <c r="B164" s="1"/>
      <c r="C164" s="1"/>
      <c r="D164" s="1"/>
      <c r="E164" s="1"/>
      <c r="F164" s="1"/>
      <c r="G164" s="1"/>
      <c r="H164" s="1"/>
    </row>
    <row r="165" spans="2:8" customFormat="1" ht="15" customHeight="1" x14ac:dyDescent="0.2">
      <c r="B165" s="1"/>
      <c r="C165" s="1"/>
      <c r="D165" s="1"/>
      <c r="E165" s="1"/>
      <c r="F165" s="1"/>
      <c r="G165" s="1"/>
      <c r="H165" s="1"/>
    </row>
    <row r="166" spans="2:8" customFormat="1" ht="15" customHeight="1" x14ac:dyDescent="0.2">
      <c r="B166" s="1"/>
      <c r="C166" s="1"/>
      <c r="D166" s="1"/>
      <c r="E166" s="1"/>
      <c r="F166" s="1"/>
      <c r="G166" s="1"/>
      <c r="H166" s="1"/>
    </row>
    <row r="167" spans="2:8" customFormat="1" ht="15" customHeight="1" x14ac:dyDescent="0.2">
      <c r="B167" s="1"/>
      <c r="C167" s="1"/>
      <c r="D167" s="1"/>
      <c r="E167" s="1"/>
      <c r="F167" s="1"/>
      <c r="G167" s="1"/>
      <c r="H167" s="1"/>
    </row>
    <row r="168" spans="2:8" customFormat="1" ht="15" customHeight="1" x14ac:dyDescent="0.2">
      <c r="B168" s="1"/>
      <c r="C168" s="1"/>
      <c r="D168" s="1"/>
      <c r="E168" s="1"/>
      <c r="F168" s="1"/>
      <c r="G168" s="1"/>
      <c r="H168" s="1"/>
    </row>
    <row r="169" spans="2:8" customFormat="1" ht="15" customHeight="1" x14ac:dyDescent="0.2">
      <c r="B169" s="1"/>
      <c r="C169" s="1"/>
      <c r="D169" s="1"/>
      <c r="E169" s="1"/>
      <c r="F169" s="1"/>
      <c r="G169" s="1"/>
      <c r="H169" s="1"/>
    </row>
    <row r="170" spans="2:8" customFormat="1" ht="15" customHeight="1" x14ac:dyDescent="0.2">
      <c r="B170" s="1"/>
      <c r="C170" s="1"/>
      <c r="D170" s="1"/>
      <c r="E170" s="1"/>
      <c r="F170" s="1"/>
      <c r="G170" s="1"/>
      <c r="H170" s="1"/>
    </row>
    <row r="171" spans="2:8" customFormat="1" ht="15" customHeight="1" x14ac:dyDescent="0.2">
      <c r="B171" s="1"/>
      <c r="C171" s="1"/>
      <c r="D171" s="1"/>
      <c r="E171" s="1"/>
      <c r="F171" s="1"/>
      <c r="G171" s="1"/>
      <c r="H171" s="1"/>
    </row>
    <row r="172" spans="2:8" customFormat="1" ht="15" customHeight="1" x14ac:dyDescent="0.2">
      <c r="B172" s="1"/>
      <c r="C172" s="1"/>
      <c r="D172" s="1"/>
      <c r="E172" s="1"/>
      <c r="F172" s="1"/>
      <c r="G172" s="1"/>
      <c r="H172" s="1"/>
    </row>
  </sheetData>
  <mergeCells count="10">
    <mergeCell ref="B104:I104"/>
    <mergeCell ref="B106:H106"/>
    <mergeCell ref="C3:H3"/>
    <mergeCell ref="B2:I2"/>
    <mergeCell ref="B3:B5"/>
    <mergeCell ref="I3:I5"/>
    <mergeCell ref="C4:D4"/>
    <mergeCell ref="E4:F4"/>
    <mergeCell ref="G4:H4"/>
    <mergeCell ref="B103:I103"/>
  </mergeCells>
  <hyperlinks>
    <hyperlink ref="C1" location="Indice!A1" display="[índice Ç]" xr:uid="{00000000-0004-0000-0B00-000000000000}"/>
    <hyperlink ref="C106:H106" r:id="rId1" display="http://observatorioemigracao.pt/np4/8713.html" xr:uid="{00000000-0004-0000-0B00-000001000000}"/>
    <hyperlink ref="B106" r:id="rId2" xr:uid="{00000000-0004-0000-0B00-000002000000}"/>
  </hyperlinks>
  <pageMargins left="0.7" right="0.7" top="0.75" bottom="0.75" header="0.3" footer="0.3"/>
  <pageSetup paperSize="9" orientation="portrait" horizontalDpi="4294967293"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2"/>
  <sheetViews>
    <sheetView showGridLines="0" workbookViewId="0">
      <selection activeCell="B2" sqref="B2:H2"/>
    </sheetView>
  </sheetViews>
  <sheetFormatPr defaultColWidth="12.83203125" defaultRowHeight="15" customHeight="1" x14ac:dyDescent="0.2"/>
  <cols>
    <col min="1" max="1" width="14.83203125" style="2" customWidth="1"/>
    <col min="2" max="3" width="14.83203125" style="1" customWidth="1"/>
    <col min="4" max="8" width="14.83203125" style="2" customWidth="1"/>
    <col min="9" max="16384" width="12.83203125" style="2"/>
  </cols>
  <sheetData>
    <row r="1" spans="1:8" ht="30" customHeight="1" x14ac:dyDescent="0.2">
      <c r="A1" s="3"/>
      <c r="B1" s="4"/>
      <c r="C1" s="7" t="s">
        <v>15</v>
      </c>
      <c r="D1" s="6"/>
      <c r="E1" s="6"/>
      <c r="F1" s="6"/>
      <c r="G1" s="6"/>
    </row>
    <row r="2" spans="1:8" ht="45" customHeight="1" thickBot="1" x14ac:dyDescent="0.25">
      <c r="B2" s="160" t="s">
        <v>269</v>
      </c>
      <c r="C2" s="160"/>
      <c r="D2" s="160"/>
      <c r="E2" s="160"/>
      <c r="F2" s="160"/>
      <c r="G2" s="160"/>
      <c r="H2" s="160"/>
    </row>
    <row r="3" spans="1:8" customFormat="1" ht="30" customHeight="1" x14ac:dyDescent="0.2">
      <c r="B3" s="192" t="s">
        <v>210</v>
      </c>
      <c r="C3" s="193"/>
      <c r="D3" s="185" t="s">
        <v>179</v>
      </c>
      <c r="E3" s="186"/>
      <c r="F3" s="186"/>
      <c r="G3" s="187"/>
      <c r="H3" s="188" t="s">
        <v>0</v>
      </c>
    </row>
    <row r="4" spans="1:8" customFormat="1" ht="30" customHeight="1" x14ac:dyDescent="0.2">
      <c r="B4" s="194"/>
      <c r="C4" s="195"/>
      <c r="D4" s="62" t="s">
        <v>180</v>
      </c>
      <c r="E4" s="25" t="s">
        <v>181</v>
      </c>
      <c r="F4" s="25" t="s">
        <v>213</v>
      </c>
      <c r="G4" s="25" t="s">
        <v>224</v>
      </c>
      <c r="H4" s="189"/>
    </row>
    <row r="5" spans="1:8" customFormat="1" ht="30" customHeight="1" x14ac:dyDescent="0.2">
      <c r="B5" s="115" t="s">
        <v>0</v>
      </c>
      <c r="C5" s="109" t="s">
        <v>8</v>
      </c>
      <c r="D5" s="110">
        <f>D6+D8+D10+D12+D14+D16+D18+D20+D22+D24+D26+D28+D30</f>
        <v>800</v>
      </c>
      <c r="E5" s="111">
        <f t="shared" ref="E5:G5" si="0">E6+E8+E10+E12+E14+E16+E18+E20+E22+E24+E26+E28+E30</f>
        <v>62</v>
      </c>
      <c r="F5" s="116">
        <f t="shared" si="0"/>
        <v>685</v>
      </c>
      <c r="G5" s="112">
        <f t="shared" si="0"/>
        <v>637</v>
      </c>
      <c r="H5" s="87">
        <f>D5+E5+F5+G5</f>
        <v>2184</v>
      </c>
    </row>
    <row r="6" spans="1:8" customFormat="1" ht="15" customHeight="1" x14ac:dyDescent="0.2">
      <c r="B6" s="190" t="s">
        <v>234</v>
      </c>
      <c r="C6" s="65" t="s">
        <v>2</v>
      </c>
      <c r="D6" s="68">
        <v>1</v>
      </c>
      <c r="E6" s="65">
        <v>0</v>
      </c>
      <c r="F6" s="65">
        <v>1</v>
      </c>
      <c r="G6" s="65">
        <v>1</v>
      </c>
      <c r="H6" s="68">
        <f t="shared" ref="H6:H31" si="1">E6+D6+G6+F6</f>
        <v>3</v>
      </c>
    </row>
    <row r="7" spans="1:8" customFormat="1" ht="15" customHeight="1" x14ac:dyDescent="0.2">
      <c r="B7" s="191"/>
      <c r="C7" s="65" t="s">
        <v>77</v>
      </c>
      <c r="D7" s="74">
        <f>D6/H6*100</f>
        <v>33.333333333333329</v>
      </c>
      <c r="E7" s="102">
        <v>0</v>
      </c>
      <c r="F7" s="113">
        <f>F6/H6*100</f>
        <v>33.333333333333329</v>
      </c>
      <c r="G7" s="102">
        <f>G6/H6*100</f>
        <v>33.333333333333329</v>
      </c>
      <c r="H7" s="100">
        <f t="shared" si="1"/>
        <v>99.999999999999986</v>
      </c>
    </row>
    <row r="8" spans="1:8" customFormat="1" ht="15" customHeight="1" x14ac:dyDescent="0.2">
      <c r="B8" s="190" t="s">
        <v>188</v>
      </c>
      <c r="C8" s="65" t="s">
        <v>2</v>
      </c>
      <c r="D8" s="68">
        <v>0</v>
      </c>
      <c r="E8" s="65">
        <v>0</v>
      </c>
      <c r="F8" s="65">
        <v>0</v>
      </c>
      <c r="G8" s="65">
        <v>0</v>
      </c>
      <c r="H8" s="68">
        <f t="shared" si="1"/>
        <v>0</v>
      </c>
    </row>
    <row r="9" spans="1:8" customFormat="1" ht="15" customHeight="1" x14ac:dyDescent="0.2">
      <c r="B9" s="191"/>
      <c r="C9" s="65" t="s">
        <v>77</v>
      </c>
      <c r="D9" s="100">
        <v>0</v>
      </c>
      <c r="E9" s="102">
        <v>0</v>
      </c>
      <c r="F9" s="102">
        <v>0</v>
      </c>
      <c r="G9" s="102">
        <v>0</v>
      </c>
      <c r="H9" s="100">
        <f t="shared" si="1"/>
        <v>0</v>
      </c>
    </row>
    <row r="10" spans="1:8" customFormat="1" ht="15" customHeight="1" x14ac:dyDescent="0.2">
      <c r="B10" s="190" t="s">
        <v>189</v>
      </c>
      <c r="C10" s="65" t="s">
        <v>2</v>
      </c>
      <c r="D10" s="68">
        <v>1</v>
      </c>
      <c r="E10" s="65">
        <v>0</v>
      </c>
      <c r="F10" s="65">
        <v>0</v>
      </c>
      <c r="G10" s="65">
        <v>0</v>
      </c>
      <c r="H10" s="68">
        <f t="shared" si="1"/>
        <v>1</v>
      </c>
    </row>
    <row r="11" spans="1:8" customFormat="1" ht="15" customHeight="1" x14ac:dyDescent="0.2">
      <c r="B11" s="191"/>
      <c r="C11" s="65" t="s">
        <v>77</v>
      </c>
      <c r="D11" s="100">
        <f>D10/H10*100</f>
        <v>100</v>
      </c>
      <c r="E11" s="102">
        <v>0</v>
      </c>
      <c r="F11" s="102">
        <v>0</v>
      </c>
      <c r="G11" s="102">
        <v>0</v>
      </c>
      <c r="H11" s="100">
        <f t="shared" si="1"/>
        <v>100</v>
      </c>
    </row>
    <row r="12" spans="1:8" customFormat="1" ht="15" customHeight="1" x14ac:dyDescent="0.2">
      <c r="B12" s="190" t="s">
        <v>190</v>
      </c>
      <c r="C12" s="65" t="s">
        <v>2</v>
      </c>
      <c r="D12" s="68">
        <v>0</v>
      </c>
      <c r="E12" s="65">
        <v>0</v>
      </c>
      <c r="F12" s="65">
        <v>0</v>
      </c>
      <c r="G12" s="65">
        <v>0</v>
      </c>
      <c r="H12" s="68">
        <f t="shared" si="1"/>
        <v>0</v>
      </c>
    </row>
    <row r="13" spans="1:8" customFormat="1" ht="15" customHeight="1" x14ac:dyDescent="0.2">
      <c r="B13" s="191"/>
      <c r="C13" s="65" t="s">
        <v>77</v>
      </c>
      <c r="D13" s="100">
        <v>0</v>
      </c>
      <c r="E13" s="102">
        <v>0</v>
      </c>
      <c r="F13" s="102">
        <v>0</v>
      </c>
      <c r="G13" s="102">
        <v>0</v>
      </c>
      <c r="H13" s="100">
        <f t="shared" si="1"/>
        <v>0</v>
      </c>
    </row>
    <row r="14" spans="1:8" customFormat="1" ht="15" customHeight="1" x14ac:dyDescent="0.2">
      <c r="B14" s="190" t="s">
        <v>191</v>
      </c>
      <c r="C14" s="65" t="s">
        <v>2</v>
      </c>
      <c r="D14" s="68">
        <v>1</v>
      </c>
      <c r="E14" s="65">
        <v>1</v>
      </c>
      <c r="F14" s="65">
        <v>2</v>
      </c>
      <c r="G14" s="65">
        <v>2</v>
      </c>
      <c r="H14" s="68">
        <f t="shared" si="1"/>
        <v>6</v>
      </c>
    </row>
    <row r="15" spans="1:8" customFormat="1" ht="15" customHeight="1" x14ac:dyDescent="0.2">
      <c r="B15" s="191"/>
      <c r="C15" s="65" t="s">
        <v>77</v>
      </c>
      <c r="D15" s="100">
        <f>D14/H14*100</f>
        <v>16.666666666666664</v>
      </c>
      <c r="E15" s="102">
        <f>E14/H14*100</f>
        <v>16.666666666666664</v>
      </c>
      <c r="F15" s="102">
        <f>F14/H14*100</f>
        <v>33.333333333333329</v>
      </c>
      <c r="G15" s="102">
        <f>G14/H14*100</f>
        <v>33.333333333333329</v>
      </c>
      <c r="H15" s="100">
        <f t="shared" si="1"/>
        <v>99.999999999999986</v>
      </c>
    </row>
    <row r="16" spans="1:8" customFormat="1" ht="15" customHeight="1" x14ac:dyDescent="0.2">
      <c r="B16" s="190" t="s">
        <v>192</v>
      </c>
      <c r="C16" s="65" t="s">
        <v>2</v>
      </c>
      <c r="D16" s="68">
        <v>3</v>
      </c>
      <c r="E16" s="65">
        <v>0</v>
      </c>
      <c r="F16" s="65">
        <v>3</v>
      </c>
      <c r="G16" s="65">
        <v>2</v>
      </c>
      <c r="H16" s="68">
        <f t="shared" si="1"/>
        <v>8</v>
      </c>
    </row>
    <row r="17" spans="2:8" customFormat="1" ht="15" customHeight="1" x14ac:dyDescent="0.2">
      <c r="B17" s="191"/>
      <c r="C17" s="65" t="s">
        <v>77</v>
      </c>
      <c r="D17" s="100">
        <f>D16/H16*100</f>
        <v>37.5</v>
      </c>
      <c r="E17" s="102">
        <f>E16/H16*100</f>
        <v>0</v>
      </c>
      <c r="F17" s="102">
        <f>F16/H16*100</f>
        <v>37.5</v>
      </c>
      <c r="G17" s="102">
        <f>G16/H16*100</f>
        <v>25</v>
      </c>
      <c r="H17" s="100">
        <f t="shared" si="1"/>
        <v>100</v>
      </c>
    </row>
    <row r="18" spans="2:8" customFormat="1" ht="15" customHeight="1" x14ac:dyDescent="0.2">
      <c r="B18" s="190" t="s">
        <v>193</v>
      </c>
      <c r="C18" s="65" t="s">
        <v>2</v>
      </c>
      <c r="D18" s="68">
        <v>13</v>
      </c>
      <c r="E18" s="65">
        <v>2</v>
      </c>
      <c r="F18" s="65">
        <v>11</v>
      </c>
      <c r="G18" s="65">
        <v>11</v>
      </c>
      <c r="H18" s="68">
        <f t="shared" si="1"/>
        <v>37</v>
      </c>
    </row>
    <row r="19" spans="2:8" customFormat="1" ht="15" customHeight="1" x14ac:dyDescent="0.2">
      <c r="B19" s="191"/>
      <c r="C19" s="65" t="s">
        <v>77</v>
      </c>
      <c r="D19" s="100">
        <f>D18/H18*100</f>
        <v>35.135135135135137</v>
      </c>
      <c r="E19" s="102">
        <f>E18/H18*100</f>
        <v>5.4054054054054053</v>
      </c>
      <c r="F19" s="102">
        <f>F18/H18*100</f>
        <v>29.72972972972973</v>
      </c>
      <c r="G19" s="102">
        <f>G18/H18*100</f>
        <v>29.72972972972973</v>
      </c>
      <c r="H19" s="100">
        <f t="shared" si="1"/>
        <v>100</v>
      </c>
    </row>
    <row r="20" spans="2:8" customFormat="1" ht="15" customHeight="1" x14ac:dyDescent="0.2">
      <c r="B20" s="190" t="s">
        <v>194</v>
      </c>
      <c r="C20" s="65" t="s">
        <v>2</v>
      </c>
      <c r="D20" s="68">
        <v>159</v>
      </c>
      <c r="E20" s="65">
        <v>11</v>
      </c>
      <c r="F20" s="65">
        <v>136</v>
      </c>
      <c r="G20" s="65">
        <v>127</v>
      </c>
      <c r="H20" s="68">
        <f t="shared" si="1"/>
        <v>433</v>
      </c>
    </row>
    <row r="21" spans="2:8" customFormat="1" ht="15" customHeight="1" x14ac:dyDescent="0.2">
      <c r="B21" s="191"/>
      <c r="C21" s="65" t="s">
        <v>77</v>
      </c>
      <c r="D21" s="100">
        <f>D20/H20*100</f>
        <v>36.720554272517319</v>
      </c>
      <c r="E21" s="102">
        <f>E20/H20*100</f>
        <v>2.5404157043879905</v>
      </c>
      <c r="F21" s="102">
        <f>F20/H20*100</f>
        <v>31.408775981524251</v>
      </c>
      <c r="G21" s="102">
        <f>G20/H20*100</f>
        <v>29.330254041570434</v>
      </c>
      <c r="H21" s="100">
        <f t="shared" si="1"/>
        <v>100</v>
      </c>
    </row>
    <row r="22" spans="2:8" customFormat="1" ht="15" customHeight="1" x14ac:dyDescent="0.2">
      <c r="B22" s="190" t="s">
        <v>195</v>
      </c>
      <c r="C22" s="65" t="s">
        <v>2</v>
      </c>
      <c r="D22" s="68">
        <v>189</v>
      </c>
      <c r="E22" s="65">
        <v>19</v>
      </c>
      <c r="F22" s="65">
        <v>149</v>
      </c>
      <c r="G22" s="65">
        <v>139</v>
      </c>
      <c r="H22" s="68">
        <f t="shared" si="1"/>
        <v>496</v>
      </c>
    </row>
    <row r="23" spans="2:8" customFormat="1" ht="15" customHeight="1" x14ac:dyDescent="0.2">
      <c r="B23" s="191"/>
      <c r="C23" s="65" t="s">
        <v>77</v>
      </c>
      <c r="D23" s="100">
        <f>D22/H22*100</f>
        <v>38.104838709677416</v>
      </c>
      <c r="E23" s="102">
        <f>E22/H22*100</f>
        <v>3.8306451612903225</v>
      </c>
      <c r="F23" s="102">
        <f>F22/H22*100</f>
        <v>30.040322580645164</v>
      </c>
      <c r="G23" s="102">
        <f>G22/H22*100</f>
        <v>28.024193548387093</v>
      </c>
      <c r="H23" s="100">
        <f t="shared" si="1"/>
        <v>100</v>
      </c>
    </row>
    <row r="24" spans="2:8" customFormat="1" ht="15" customHeight="1" x14ac:dyDescent="0.2">
      <c r="B24" s="190" t="s">
        <v>196</v>
      </c>
      <c r="C24" s="107" t="s">
        <v>2</v>
      </c>
      <c r="D24" s="68">
        <v>122</v>
      </c>
      <c r="E24" s="65">
        <v>15</v>
      </c>
      <c r="F24" s="65">
        <v>89</v>
      </c>
      <c r="G24" s="65">
        <v>77</v>
      </c>
      <c r="H24" s="68">
        <f t="shared" si="1"/>
        <v>303</v>
      </c>
    </row>
    <row r="25" spans="2:8" customFormat="1" ht="15" customHeight="1" x14ac:dyDescent="0.2">
      <c r="B25" s="191"/>
      <c r="C25" s="107" t="s">
        <v>77</v>
      </c>
      <c r="D25" s="100">
        <f>D24/H24*100</f>
        <v>40.264026402640262</v>
      </c>
      <c r="E25" s="102">
        <f>E24/H24*100</f>
        <v>4.9504950495049505</v>
      </c>
      <c r="F25" s="102">
        <f>F24/H24*100</f>
        <v>29.372937293729372</v>
      </c>
      <c r="G25" s="102">
        <f>G24/H24*100</f>
        <v>25.412541254125415</v>
      </c>
      <c r="H25" s="100">
        <f t="shared" si="1"/>
        <v>100</v>
      </c>
    </row>
    <row r="26" spans="2:8" customFormat="1" ht="15" customHeight="1" x14ac:dyDescent="0.2">
      <c r="B26" s="190" t="s">
        <v>197</v>
      </c>
      <c r="C26" s="107" t="s">
        <v>2</v>
      </c>
      <c r="D26" s="68">
        <v>126</v>
      </c>
      <c r="E26" s="65">
        <v>10</v>
      </c>
      <c r="F26" s="65">
        <v>124</v>
      </c>
      <c r="G26" s="65">
        <v>104</v>
      </c>
      <c r="H26" s="68">
        <f t="shared" si="1"/>
        <v>364</v>
      </c>
    </row>
    <row r="27" spans="2:8" customFormat="1" ht="15" customHeight="1" x14ac:dyDescent="0.2">
      <c r="B27" s="191"/>
      <c r="C27" s="107" t="s">
        <v>77</v>
      </c>
      <c r="D27" s="100">
        <f>D26/H26*100</f>
        <v>34.615384615384613</v>
      </c>
      <c r="E27" s="102">
        <f>E26/H26*100</f>
        <v>2.7472527472527473</v>
      </c>
      <c r="F27" s="102">
        <f>F26/H26*100</f>
        <v>34.065934065934066</v>
      </c>
      <c r="G27" s="102">
        <f>G26/H26*100</f>
        <v>28.571428571428569</v>
      </c>
      <c r="H27" s="100">
        <f t="shared" si="1"/>
        <v>100</v>
      </c>
    </row>
    <row r="28" spans="2:8" customFormat="1" ht="15" customHeight="1" x14ac:dyDescent="0.2">
      <c r="B28" s="190" t="s">
        <v>198</v>
      </c>
      <c r="C28" s="107" t="s">
        <v>2</v>
      </c>
      <c r="D28" s="68">
        <v>167</v>
      </c>
      <c r="E28" s="65">
        <v>4</v>
      </c>
      <c r="F28" s="65">
        <v>152</v>
      </c>
      <c r="G28" s="65">
        <v>151</v>
      </c>
      <c r="H28" s="68">
        <f t="shared" si="1"/>
        <v>474</v>
      </c>
    </row>
    <row r="29" spans="2:8" customFormat="1" ht="15" customHeight="1" x14ac:dyDescent="0.2">
      <c r="B29" s="191"/>
      <c r="C29" s="107" t="s">
        <v>77</v>
      </c>
      <c r="D29" s="100">
        <f>D28/H28*100</f>
        <v>35.232067510548525</v>
      </c>
      <c r="E29" s="102">
        <f>E28/H28*100</f>
        <v>0.8438818565400843</v>
      </c>
      <c r="F29" s="102">
        <f>F28/H28*100</f>
        <v>32.067510548523209</v>
      </c>
      <c r="G29" s="102">
        <f>G28/H28*100</f>
        <v>31.856540084388186</v>
      </c>
      <c r="H29" s="100">
        <f t="shared" si="1"/>
        <v>100</v>
      </c>
    </row>
    <row r="30" spans="2:8" customFormat="1" ht="15" customHeight="1" x14ac:dyDescent="0.2">
      <c r="B30" s="190" t="s">
        <v>199</v>
      </c>
      <c r="C30" s="107" t="s">
        <v>2</v>
      </c>
      <c r="D30" s="68">
        <v>18</v>
      </c>
      <c r="E30" s="65">
        <v>0</v>
      </c>
      <c r="F30" s="65">
        <v>18</v>
      </c>
      <c r="G30" s="65">
        <v>23</v>
      </c>
      <c r="H30" s="68">
        <f t="shared" si="1"/>
        <v>59</v>
      </c>
    </row>
    <row r="31" spans="2:8" customFormat="1" ht="15" customHeight="1" x14ac:dyDescent="0.2">
      <c r="B31" s="196"/>
      <c r="C31" s="99" t="s">
        <v>77</v>
      </c>
      <c r="D31" s="101">
        <f>D30/H30*100</f>
        <v>30.508474576271187</v>
      </c>
      <c r="E31" s="103">
        <f>E30/H30*100</f>
        <v>0</v>
      </c>
      <c r="F31" s="103">
        <f>F30/H30*100</f>
        <v>30.508474576271187</v>
      </c>
      <c r="G31" s="104">
        <f>G30/H30*100</f>
        <v>38.983050847457626</v>
      </c>
      <c r="H31" s="101">
        <f t="shared" si="1"/>
        <v>100</v>
      </c>
    </row>
    <row r="32" spans="2:8" customFormat="1" ht="15" customHeight="1" x14ac:dyDescent="0.2"/>
    <row r="33" spans="1:13" customFormat="1" ht="45" customHeight="1" x14ac:dyDescent="0.2">
      <c r="A33" s="9" t="s">
        <v>12</v>
      </c>
      <c r="B33" s="176" t="s">
        <v>240</v>
      </c>
      <c r="C33" s="176"/>
      <c r="D33" s="176"/>
      <c r="E33" s="176"/>
      <c r="F33" s="176"/>
      <c r="G33" s="176"/>
      <c r="H33" s="176"/>
      <c r="I33" s="73"/>
      <c r="J33" s="73"/>
      <c r="K33" s="73"/>
      <c r="L33" s="73"/>
      <c r="M33" s="73"/>
    </row>
    <row r="34" spans="1:13" customFormat="1" ht="27" customHeight="1" x14ac:dyDescent="0.2">
      <c r="A34" s="9" t="s">
        <v>3</v>
      </c>
      <c r="B34" s="159" t="s">
        <v>249</v>
      </c>
      <c r="C34" s="159"/>
      <c r="D34" s="159"/>
      <c r="E34" s="159"/>
      <c r="F34" s="159"/>
      <c r="G34" s="159"/>
      <c r="H34" s="159"/>
    </row>
    <row r="35" spans="1:13" customFormat="1" ht="15" customHeight="1" x14ac:dyDescent="0.2">
      <c r="A35" s="11" t="s">
        <v>4</v>
      </c>
      <c r="B35" s="164" t="s">
        <v>228</v>
      </c>
      <c r="C35" s="164"/>
      <c r="D35" s="35"/>
      <c r="E35" s="35"/>
      <c r="F35" s="35"/>
      <c r="G35" s="35"/>
      <c r="H35" s="17"/>
    </row>
    <row r="36" spans="1:13" customFormat="1" ht="15" customHeight="1" x14ac:dyDescent="0.2">
      <c r="A36" s="10" t="s">
        <v>5</v>
      </c>
      <c r="B36" s="158" t="s">
        <v>229</v>
      </c>
      <c r="C36" s="158"/>
      <c r="D36" s="158"/>
      <c r="E36" s="158"/>
      <c r="F36" s="158"/>
      <c r="G36" s="158"/>
      <c r="H36" s="158"/>
    </row>
    <row r="37" spans="1:13" customFormat="1" ht="15" customHeight="1" x14ac:dyDescent="0.2"/>
    <row r="38" spans="1:13" customFormat="1" ht="15" customHeight="1" x14ac:dyDescent="0.2"/>
    <row r="39" spans="1:13" customFormat="1" ht="15" customHeight="1" x14ac:dyDescent="0.2"/>
    <row r="40" spans="1:13" customFormat="1" ht="15" customHeight="1" x14ac:dyDescent="0.2"/>
    <row r="41" spans="1:13" customFormat="1" ht="15" customHeight="1" x14ac:dyDescent="0.2"/>
    <row r="42" spans="1:13" customFormat="1" ht="15" customHeight="1" x14ac:dyDescent="0.2"/>
    <row r="43" spans="1:13" customFormat="1" ht="15" customHeight="1" x14ac:dyDescent="0.2"/>
    <row r="44" spans="1:13" customFormat="1" ht="15" customHeight="1" x14ac:dyDescent="0.2"/>
    <row r="45" spans="1:13" customFormat="1" ht="15" customHeight="1" x14ac:dyDescent="0.2"/>
    <row r="46" spans="1:13" customFormat="1" ht="15" customHeight="1" x14ac:dyDescent="0.2"/>
    <row r="47" spans="1:13" customFormat="1" ht="15" customHeight="1" x14ac:dyDescent="0.2">
      <c r="A47" s="2"/>
    </row>
    <row r="48" spans="1:13" customFormat="1" ht="15" customHeight="1" x14ac:dyDescent="0.2">
      <c r="A48" s="2"/>
    </row>
    <row r="49" spans="1:1" customFormat="1" ht="15" customHeight="1" x14ac:dyDescent="0.2">
      <c r="A49" s="2"/>
    </row>
    <row r="50" spans="1:1" customFormat="1" ht="15" customHeight="1" x14ac:dyDescent="0.2">
      <c r="A50" s="2"/>
    </row>
    <row r="51" spans="1:1" customFormat="1" ht="15" customHeight="1" x14ac:dyDescent="0.2">
      <c r="A51" s="2"/>
    </row>
    <row r="52" spans="1:1" customFormat="1" ht="15" customHeight="1" x14ac:dyDescent="0.2">
      <c r="A52" s="2"/>
    </row>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row r="88" spans="2:3" customFormat="1" ht="15" customHeight="1" x14ac:dyDescent="0.2"/>
    <row r="89" spans="2:3" customFormat="1" ht="15" customHeight="1" x14ac:dyDescent="0.2">
      <c r="B89" s="1"/>
      <c r="C89" s="1"/>
    </row>
    <row r="90" spans="2:3" customFormat="1" ht="15" customHeight="1" x14ac:dyDescent="0.2">
      <c r="B90" s="1"/>
      <c r="C90" s="1"/>
    </row>
    <row r="91" spans="2:3" customFormat="1" ht="15" customHeight="1" x14ac:dyDescent="0.2">
      <c r="B91" s="1"/>
      <c r="C91" s="1"/>
    </row>
    <row r="92" spans="2:3" customFormat="1" ht="15" customHeight="1" x14ac:dyDescent="0.2">
      <c r="B92" s="1"/>
      <c r="C92" s="1"/>
    </row>
    <row r="93" spans="2:3" customFormat="1" ht="15" customHeight="1" x14ac:dyDescent="0.2">
      <c r="B93" s="1"/>
      <c r="C93" s="1"/>
    </row>
    <row r="94" spans="2:3" customFormat="1" ht="15" customHeight="1" x14ac:dyDescent="0.2">
      <c r="B94" s="1"/>
      <c r="C94" s="1"/>
    </row>
    <row r="95" spans="2:3" customFormat="1" ht="15" customHeight="1" x14ac:dyDescent="0.2">
      <c r="B95" s="1"/>
      <c r="C95" s="1"/>
    </row>
    <row r="96" spans="2:3" customFormat="1" ht="15" customHeight="1" x14ac:dyDescent="0.2">
      <c r="B96" s="1"/>
      <c r="C96" s="1"/>
    </row>
    <row r="97" spans="2:3" customFormat="1" ht="15" customHeight="1" x14ac:dyDescent="0.2">
      <c r="B97" s="1"/>
      <c r="C97" s="1"/>
    </row>
    <row r="98" spans="2:3" customFormat="1" ht="15" customHeight="1" x14ac:dyDescent="0.2">
      <c r="B98" s="1"/>
      <c r="C98" s="1"/>
    </row>
    <row r="99" spans="2:3" customFormat="1" ht="15" customHeight="1" x14ac:dyDescent="0.2">
      <c r="B99" s="1"/>
      <c r="C99" s="1"/>
    </row>
    <row r="100" spans="2:3" customFormat="1" ht="15" customHeight="1" x14ac:dyDescent="0.2">
      <c r="B100" s="1"/>
      <c r="C100" s="1"/>
    </row>
    <row r="101" spans="2:3" customFormat="1" ht="15" customHeight="1" x14ac:dyDescent="0.2">
      <c r="B101" s="1"/>
      <c r="C101" s="1"/>
    </row>
    <row r="102" spans="2:3" customFormat="1" ht="15" customHeight="1" x14ac:dyDescent="0.2">
      <c r="B102" s="1"/>
      <c r="C102" s="1"/>
    </row>
  </sheetData>
  <mergeCells count="21">
    <mergeCell ref="B36:H36"/>
    <mergeCell ref="B20:B21"/>
    <mergeCell ref="B2:H2"/>
    <mergeCell ref="B3:C4"/>
    <mergeCell ref="D3:G3"/>
    <mergeCell ref="H3:H4"/>
    <mergeCell ref="B6:B7"/>
    <mergeCell ref="B8:B9"/>
    <mergeCell ref="B10:B11"/>
    <mergeCell ref="B12:B13"/>
    <mergeCell ref="B14:B15"/>
    <mergeCell ref="B16:B17"/>
    <mergeCell ref="B18:B19"/>
    <mergeCell ref="B33:H33"/>
    <mergeCell ref="B35:C35"/>
    <mergeCell ref="B22:B23"/>
    <mergeCell ref="B24:B25"/>
    <mergeCell ref="B26:B27"/>
    <mergeCell ref="B28:B29"/>
    <mergeCell ref="B30:B31"/>
    <mergeCell ref="B34:H34"/>
  </mergeCells>
  <hyperlinks>
    <hyperlink ref="C1" location="Indice!A1" display="[índice Ç]" xr:uid="{00000000-0004-0000-0C00-000000000000}"/>
    <hyperlink ref="C36:H36" r:id="rId1" display="http://observatorioemigracao.pt/np4/8713.html" xr:uid="{00000000-0004-0000-0C00-000001000000}"/>
    <hyperlink ref="B36" r:id="rId2" xr:uid="{00000000-0004-0000-0C00-000002000000}"/>
  </hyperlinks>
  <pageMargins left="0.7" right="0.7" top="0.75" bottom="0.75" header="0.3" footer="0.3"/>
  <pageSetup paperSize="9" orientation="portrait" horizontalDpi="4294967293"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81"/>
  <sheetViews>
    <sheetView showGridLines="0" workbookViewId="0">
      <selection activeCell="B2" sqref="B2:I2"/>
    </sheetView>
  </sheetViews>
  <sheetFormatPr defaultColWidth="12.83203125" defaultRowHeight="15" customHeight="1" x14ac:dyDescent="0.2"/>
  <cols>
    <col min="1" max="1" width="14.83203125" style="2" customWidth="1"/>
    <col min="2" max="2" width="28.83203125" style="1" customWidth="1"/>
    <col min="3" max="8" width="14.83203125" style="1" customWidth="1"/>
    <col min="9" max="9" width="14.83203125" style="2" customWidth="1"/>
    <col min="10" max="16384" width="12.83203125" style="2"/>
  </cols>
  <sheetData>
    <row r="1" spans="1:9" ht="30" customHeight="1" x14ac:dyDescent="0.2">
      <c r="A1" s="3"/>
      <c r="B1" s="4"/>
      <c r="C1" s="7" t="s">
        <v>15</v>
      </c>
      <c r="D1" s="7"/>
      <c r="E1" s="7"/>
      <c r="F1" s="7"/>
      <c r="G1" s="7"/>
      <c r="H1" s="7"/>
    </row>
    <row r="2" spans="1:9" ht="45" customHeight="1" thickBot="1" x14ac:dyDescent="0.25">
      <c r="B2" s="160" t="s">
        <v>270</v>
      </c>
      <c r="C2" s="160"/>
      <c r="D2" s="160"/>
      <c r="E2" s="160"/>
      <c r="F2" s="160"/>
      <c r="G2" s="160"/>
      <c r="H2" s="160"/>
      <c r="I2" s="160"/>
    </row>
    <row r="3" spans="1:9" customFormat="1" ht="30" customHeight="1" x14ac:dyDescent="0.2">
      <c r="B3" s="193" t="s">
        <v>218</v>
      </c>
      <c r="C3" s="185" t="s">
        <v>78</v>
      </c>
      <c r="D3" s="186"/>
      <c r="E3" s="186"/>
      <c r="F3" s="186"/>
      <c r="G3" s="186"/>
      <c r="H3" s="187"/>
      <c r="I3" s="188" t="s">
        <v>0</v>
      </c>
    </row>
    <row r="4" spans="1:9" customFormat="1" ht="30" customHeight="1" x14ac:dyDescent="0.2">
      <c r="B4" s="197"/>
      <c r="C4" s="202" t="s">
        <v>79</v>
      </c>
      <c r="D4" s="203"/>
      <c r="E4" s="203" t="s">
        <v>80</v>
      </c>
      <c r="F4" s="203"/>
      <c r="G4" s="204" t="s">
        <v>81</v>
      </c>
      <c r="H4" s="204"/>
      <c r="I4" s="201"/>
    </row>
    <row r="5" spans="1:9" customFormat="1" ht="15" customHeight="1" x14ac:dyDescent="0.2">
      <c r="B5" s="195"/>
      <c r="C5" s="127" t="s">
        <v>2</v>
      </c>
      <c r="D5" s="127" t="s">
        <v>77</v>
      </c>
      <c r="E5" s="127" t="s">
        <v>2</v>
      </c>
      <c r="F5" s="127" t="s">
        <v>77</v>
      </c>
      <c r="G5" s="127" t="s">
        <v>2</v>
      </c>
      <c r="H5" s="127" t="s">
        <v>77</v>
      </c>
      <c r="I5" s="189"/>
    </row>
    <row r="6" spans="1:9" customFormat="1" ht="30" customHeight="1" x14ac:dyDescent="0.2">
      <c r="B6" s="56" t="s">
        <v>0</v>
      </c>
      <c r="C6" s="121">
        <f>C7+C8+C9+C10</f>
        <v>1603</v>
      </c>
      <c r="D6" s="111">
        <v>100</v>
      </c>
      <c r="E6" s="129">
        <f>E7+E8+E9+E10</f>
        <v>63</v>
      </c>
      <c r="F6" s="111">
        <v>100</v>
      </c>
      <c r="G6" s="128">
        <f>G7+G8+G9+G10</f>
        <v>598</v>
      </c>
      <c r="H6" s="111">
        <v>100</v>
      </c>
      <c r="I6" s="87">
        <f>C6+E6+G6</f>
        <v>2264</v>
      </c>
    </row>
    <row r="7" spans="1:9" customFormat="1" ht="15" customHeight="1" x14ac:dyDescent="0.2">
      <c r="B7" s="106" t="s">
        <v>180</v>
      </c>
      <c r="C7" s="68">
        <v>528</v>
      </c>
      <c r="D7" s="102">
        <f>C7/C6*100</f>
        <v>32.938240798502804</v>
      </c>
      <c r="E7" s="65">
        <v>28</v>
      </c>
      <c r="F7" s="102">
        <f>E7/E6*100</f>
        <v>44.444444444444443</v>
      </c>
      <c r="G7" s="65">
        <v>281</v>
      </c>
      <c r="H7" s="102">
        <f>G7/G6*100</f>
        <v>46.989966555183948</v>
      </c>
      <c r="I7" s="68">
        <f>C7+E7+G7</f>
        <v>837</v>
      </c>
    </row>
    <row r="8" spans="1:9" customFormat="1" ht="15" customHeight="1" x14ac:dyDescent="0.2">
      <c r="B8" s="106" t="s">
        <v>181</v>
      </c>
      <c r="C8" s="68">
        <v>40</v>
      </c>
      <c r="D8" s="102">
        <f>C8/C6*100</f>
        <v>2.4953212726138494</v>
      </c>
      <c r="E8" s="65">
        <v>5</v>
      </c>
      <c r="F8" s="102">
        <f>E8/E6*100</f>
        <v>7.9365079365079358</v>
      </c>
      <c r="G8" s="65">
        <v>20</v>
      </c>
      <c r="H8" s="102">
        <f>G8/G6*100</f>
        <v>3.3444816053511706</v>
      </c>
      <c r="I8" s="68">
        <f t="shared" ref="I8:I10" si="0">C8+E8+G8</f>
        <v>65</v>
      </c>
    </row>
    <row r="9" spans="1:9" customFormat="1" ht="15" customHeight="1" x14ac:dyDescent="0.2">
      <c r="B9" s="106" t="s">
        <v>213</v>
      </c>
      <c r="C9" s="68">
        <v>509</v>
      </c>
      <c r="D9" s="102">
        <f>C9/C6*100</f>
        <v>31.75296319401123</v>
      </c>
      <c r="E9" s="65">
        <v>20</v>
      </c>
      <c r="F9" s="102">
        <f>E9/E6*100</f>
        <v>31.746031746031743</v>
      </c>
      <c r="G9" s="65">
        <v>177</v>
      </c>
      <c r="H9" s="102">
        <f>G9/G6*100</f>
        <v>29.598662207357862</v>
      </c>
      <c r="I9" s="68">
        <f t="shared" si="0"/>
        <v>706</v>
      </c>
    </row>
    <row r="10" spans="1:9" customFormat="1" ht="15" customHeight="1" x14ac:dyDescent="0.2">
      <c r="B10" s="79" t="s">
        <v>214</v>
      </c>
      <c r="C10" s="75">
        <v>526</v>
      </c>
      <c r="D10" s="103">
        <f>C10/C6*100</f>
        <v>32.813474734872116</v>
      </c>
      <c r="E10" s="77">
        <v>10</v>
      </c>
      <c r="F10" s="103">
        <f>E10/E6*100</f>
        <v>15.873015873015872</v>
      </c>
      <c r="G10" s="77">
        <v>120</v>
      </c>
      <c r="H10" s="103">
        <f>G10/G6*100</f>
        <v>20.066889632107024</v>
      </c>
      <c r="I10" s="75">
        <f t="shared" si="0"/>
        <v>656</v>
      </c>
    </row>
    <row r="11" spans="1:9" customFormat="1" ht="15" customHeight="1" x14ac:dyDescent="0.2"/>
    <row r="12" spans="1:9" customFormat="1" ht="45" customHeight="1" x14ac:dyDescent="0.2">
      <c r="A12" s="9" t="s">
        <v>12</v>
      </c>
      <c r="B12" s="176" t="s">
        <v>243</v>
      </c>
      <c r="C12" s="176"/>
      <c r="D12" s="176"/>
      <c r="E12" s="176"/>
      <c r="F12" s="176"/>
      <c r="G12" s="176"/>
      <c r="H12" s="176"/>
      <c r="I12" s="176"/>
    </row>
    <row r="13" spans="1:9" customFormat="1" ht="24.75" customHeight="1" x14ac:dyDescent="0.2">
      <c r="A13" s="9" t="s">
        <v>3</v>
      </c>
      <c r="B13" s="159" t="s">
        <v>249</v>
      </c>
      <c r="C13" s="159"/>
      <c r="D13" s="159"/>
      <c r="E13" s="159"/>
      <c r="F13" s="159"/>
      <c r="G13" s="159"/>
      <c r="H13" s="159"/>
      <c r="I13" s="159"/>
    </row>
    <row r="14" spans="1:9" customFormat="1" ht="15" customHeight="1" x14ac:dyDescent="0.2">
      <c r="A14" s="11" t="s">
        <v>4</v>
      </c>
      <c r="B14" s="59" t="s">
        <v>228</v>
      </c>
      <c r="C14" s="59"/>
      <c r="D14" s="59"/>
      <c r="E14" s="59"/>
      <c r="F14" s="59"/>
      <c r="G14" s="59"/>
      <c r="H14" s="59"/>
      <c r="I14" s="17"/>
    </row>
    <row r="15" spans="1:9" customFormat="1" ht="15" customHeight="1" x14ac:dyDescent="0.2">
      <c r="A15" s="10" t="s">
        <v>5</v>
      </c>
      <c r="B15" s="158" t="s">
        <v>229</v>
      </c>
      <c r="C15" s="158"/>
      <c r="D15" s="158"/>
      <c r="E15" s="158"/>
      <c r="F15" s="158"/>
      <c r="G15" s="158"/>
      <c r="H15" s="158"/>
      <c r="I15" s="17"/>
    </row>
    <row r="16" spans="1:9" customFormat="1" ht="15" customHeight="1" x14ac:dyDescent="0.2"/>
    <row r="17" spans="1:1" customFormat="1" ht="15" customHeight="1" x14ac:dyDescent="0.2"/>
    <row r="18" spans="1:1" customFormat="1" ht="15" customHeight="1" x14ac:dyDescent="0.2"/>
    <row r="19" spans="1:1" customFormat="1" ht="15" customHeight="1" x14ac:dyDescent="0.2"/>
    <row r="20" spans="1:1" customFormat="1" ht="15" customHeight="1" x14ac:dyDescent="0.2"/>
    <row r="21" spans="1:1" customFormat="1" ht="15" customHeight="1" x14ac:dyDescent="0.2"/>
    <row r="22" spans="1:1" customFormat="1" ht="15" customHeight="1" x14ac:dyDescent="0.2"/>
    <row r="23" spans="1:1" customFormat="1" ht="15" customHeight="1" x14ac:dyDescent="0.2"/>
    <row r="24" spans="1:1" customFormat="1" ht="15" customHeight="1" x14ac:dyDescent="0.2"/>
    <row r="25" spans="1:1" customFormat="1" ht="15" customHeight="1" x14ac:dyDescent="0.2"/>
    <row r="26" spans="1:1" customFormat="1" ht="30" customHeight="1" x14ac:dyDescent="0.2">
      <c r="A26" s="2"/>
    </row>
    <row r="27" spans="1:1" customFormat="1" ht="15" customHeight="1" x14ac:dyDescent="0.2">
      <c r="A27" s="2"/>
    </row>
    <row r="28" spans="1:1" customFormat="1" ht="15" customHeight="1" x14ac:dyDescent="0.2">
      <c r="A28" s="2"/>
    </row>
    <row r="29" spans="1:1" customFormat="1" ht="15" customHeight="1" x14ac:dyDescent="0.2">
      <c r="A29" s="2"/>
    </row>
    <row r="30" spans="1:1" customFormat="1" ht="15" customHeight="1" x14ac:dyDescent="0.2">
      <c r="A30" s="2"/>
    </row>
    <row r="31" spans="1:1" customFormat="1" ht="15" customHeight="1" x14ac:dyDescent="0.2">
      <c r="A31" s="2"/>
    </row>
    <row r="32" spans="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spans="2:8" customFormat="1" ht="15" customHeight="1" x14ac:dyDescent="0.2"/>
    <row r="66" spans="2:8" customFormat="1" ht="15" customHeight="1" x14ac:dyDescent="0.2"/>
    <row r="67" spans="2:8" customFormat="1" ht="15" customHeight="1" x14ac:dyDescent="0.2"/>
    <row r="68" spans="2:8" customFormat="1" ht="15" customHeight="1" x14ac:dyDescent="0.2">
      <c r="B68" s="1"/>
      <c r="C68" s="1"/>
      <c r="D68" s="1"/>
      <c r="E68" s="1"/>
      <c r="F68" s="1"/>
      <c r="G68" s="1"/>
      <c r="H68" s="1"/>
    </row>
    <row r="69" spans="2:8" customFormat="1" ht="15" customHeight="1" x14ac:dyDescent="0.2">
      <c r="B69" s="1"/>
      <c r="C69" s="1"/>
      <c r="D69" s="1"/>
      <c r="E69" s="1"/>
      <c r="F69" s="1"/>
      <c r="G69" s="1"/>
      <c r="H69" s="1"/>
    </row>
    <row r="70" spans="2:8" customFormat="1" ht="15" customHeight="1" x14ac:dyDescent="0.2">
      <c r="B70" s="1"/>
      <c r="C70" s="1"/>
      <c r="D70" s="1"/>
      <c r="E70" s="1"/>
      <c r="F70" s="1"/>
      <c r="G70" s="1"/>
      <c r="H70" s="1"/>
    </row>
    <row r="71" spans="2:8" customFormat="1" ht="15" customHeight="1" x14ac:dyDescent="0.2">
      <c r="B71" s="1"/>
      <c r="C71" s="1"/>
      <c r="D71" s="1"/>
      <c r="E71" s="1"/>
      <c r="F71" s="1"/>
      <c r="G71" s="1"/>
      <c r="H71" s="1"/>
    </row>
    <row r="72" spans="2:8" customFormat="1" ht="15" customHeight="1" x14ac:dyDescent="0.2">
      <c r="B72" s="1"/>
      <c r="C72" s="1"/>
      <c r="D72" s="1"/>
      <c r="E72" s="1"/>
      <c r="F72" s="1"/>
      <c r="G72" s="1"/>
      <c r="H72" s="1"/>
    </row>
    <row r="73" spans="2:8" customFormat="1" ht="15" customHeight="1" x14ac:dyDescent="0.2">
      <c r="B73" s="1"/>
      <c r="C73" s="1"/>
      <c r="D73" s="1"/>
      <c r="E73" s="1"/>
      <c r="F73" s="1"/>
      <c r="G73" s="1"/>
      <c r="H73" s="1"/>
    </row>
    <row r="74" spans="2:8" customFormat="1" ht="15" customHeight="1" x14ac:dyDescent="0.2">
      <c r="B74" s="1"/>
      <c r="C74" s="1"/>
      <c r="D74" s="1"/>
      <c r="E74" s="1"/>
      <c r="F74" s="1"/>
      <c r="G74" s="1"/>
      <c r="H74" s="1"/>
    </row>
    <row r="75" spans="2:8" customFormat="1" ht="15" customHeight="1" x14ac:dyDescent="0.2">
      <c r="B75" s="1"/>
      <c r="C75" s="1"/>
      <c r="D75" s="1"/>
      <c r="E75" s="1"/>
      <c r="F75" s="1"/>
      <c r="G75" s="1"/>
      <c r="H75" s="1"/>
    </row>
    <row r="76" spans="2:8" customFormat="1" ht="15" customHeight="1" x14ac:dyDescent="0.2">
      <c r="B76" s="1"/>
      <c r="C76" s="1"/>
      <c r="D76" s="1"/>
      <c r="E76" s="1"/>
      <c r="F76" s="1"/>
      <c r="G76" s="1"/>
      <c r="H76" s="1"/>
    </row>
    <row r="77" spans="2:8" customFormat="1" ht="15" customHeight="1" x14ac:dyDescent="0.2">
      <c r="B77" s="1"/>
      <c r="C77" s="1"/>
      <c r="D77" s="1"/>
      <c r="E77" s="1"/>
      <c r="F77" s="1"/>
      <c r="G77" s="1"/>
      <c r="H77" s="1"/>
    </row>
    <row r="78" spans="2:8" customFormat="1" ht="15" customHeight="1" x14ac:dyDescent="0.2">
      <c r="B78" s="1"/>
      <c r="C78" s="1"/>
      <c r="D78" s="1"/>
      <c r="E78" s="1"/>
      <c r="F78" s="1"/>
      <c r="G78" s="1"/>
      <c r="H78" s="1"/>
    </row>
    <row r="79" spans="2:8" customFormat="1" ht="15" customHeight="1" x14ac:dyDescent="0.2">
      <c r="B79" s="1"/>
      <c r="C79" s="1"/>
      <c r="D79" s="1"/>
      <c r="E79" s="1"/>
      <c r="F79" s="1"/>
      <c r="G79" s="1"/>
      <c r="H79" s="1"/>
    </row>
    <row r="80" spans="2:8" customFormat="1" ht="15" customHeight="1" x14ac:dyDescent="0.2">
      <c r="B80" s="1"/>
      <c r="C80" s="1"/>
      <c r="D80" s="1"/>
      <c r="E80" s="1"/>
      <c r="F80" s="1"/>
      <c r="G80" s="1"/>
      <c r="H80" s="1"/>
    </row>
    <row r="81" spans="2:8" customFormat="1" ht="15" customHeight="1" x14ac:dyDescent="0.2">
      <c r="B81" s="1"/>
      <c r="C81" s="1"/>
      <c r="D81" s="1"/>
      <c r="E81" s="1"/>
      <c r="F81" s="1"/>
      <c r="G81" s="1"/>
      <c r="H81" s="1"/>
    </row>
  </sheetData>
  <mergeCells count="10">
    <mergeCell ref="B13:I13"/>
    <mergeCell ref="B15:H15"/>
    <mergeCell ref="B2:I2"/>
    <mergeCell ref="B3:B5"/>
    <mergeCell ref="C3:H3"/>
    <mergeCell ref="I3:I5"/>
    <mergeCell ref="C4:D4"/>
    <mergeCell ref="E4:F4"/>
    <mergeCell ref="G4:H4"/>
    <mergeCell ref="B12:I12"/>
  </mergeCells>
  <hyperlinks>
    <hyperlink ref="C1" location="Indice!A1" display="[índice Ç]" xr:uid="{00000000-0004-0000-0D00-000000000000}"/>
    <hyperlink ref="C15:H15" r:id="rId1" display="http://observatorioemigracao.pt/np4/8713.html" xr:uid="{00000000-0004-0000-0D00-000001000000}"/>
    <hyperlink ref="B15" r:id="rId2" xr:uid="{00000000-0004-0000-0D00-000002000000}"/>
  </hyperlinks>
  <pageMargins left="0.7" right="0.7" top="0.75" bottom="0.75" header="0.3" footer="0.3"/>
  <pageSetup paperSize="9" orientation="portrait" horizontalDpi="4294967293"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02"/>
  <sheetViews>
    <sheetView showGridLines="0" workbookViewId="0">
      <selection activeCell="B2" sqref="B2:G2"/>
    </sheetView>
  </sheetViews>
  <sheetFormatPr defaultColWidth="12.83203125" defaultRowHeight="15" customHeight="1" x14ac:dyDescent="0.2"/>
  <cols>
    <col min="1" max="1" width="14.83203125" style="2" customWidth="1"/>
    <col min="2" max="3" width="14.83203125" style="1" customWidth="1"/>
    <col min="4" max="7" width="14.83203125" style="2" customWidth="1"/>
    <col min="8" max="16384" width="12.83203125" style="2"/>
  </cols>
  <sheetData>
    <row r="1" spans="1:7" ht="30" customHeight="1" x14ac:dyDescent="0.2">
      <c r="A1" s="3"/>
      <c r="B1" s="4"/>
      <c r="C1" s="7" t="s">
        <v>15</v>
      </c>
      <c r="D1" s="6"/>
      <c r="E1" s="6"/>
      <c r="F1" s="6"/>
    </row>
    <row r="2" spans="1:7" ht="45" customHeight="1" thickBot="1" x14ac:dyDescent="0.25">
      <c r="B2" s="160" t="s">
        <v>271</v>
      </c>
      <c r="C2" s="160"/>
      <c r="D2" s="160"/>
      <c r="E2" s="160"/>
      <c r="F2" s="160"/>
      <c r="G2" s="160"/>
    </row>
    <row r="3" spans="1:7" customFormat="1" ht="30" customHeight="1" x14ac:dyDescent="0.2">
      <c r="B3" s="192" t="s">
        <v>210</v>
      </c>
      <c r="C3" s="193"/>
      <c r="D3" s="185" t="s">
        <v>187</v>
      </c>
      <c r="E3" s="186"/>
      <c r="F3" s="187"/>
      <c r="G3" s="188" t="s">
        <v>0</v>
      </c>
    </row>
    <row r="4" spans="1:7" customFormat="1" ht="30" customHeight="1" x14ac:dyDescent="0.2">
      <c r="B4" s="194"/>
      <c r="C4" s="195"/>
      <c r="D4" s="60" t="s">
        <v>184</v>
      </c>
      <c r="E4" s="97" t="s">
        <v>185</v>
      </c>
      <c r="F4" s="105" t="s">
        <v>216</v>
      </c>
      <c r="G4" s="189"/>
    </row>
    <row r="5" spans="1:7" customFormat="1" ht="30" customHeight="1" x14ac:dyDescent="0.2">
      <c r="B5" s="115" t="s">
        <v>0</v>
      </c>
      <c r="C5" s="109" t="s">
        <v>8</v>
      </c>
      <c r="D5" s="80">
        <v>507</v>
      </c>
      <c r="E5" s="54">
        <v>180</v>
      </c>
      <c r="F5" s="98">
        <v>8</v>
      </c>
      <c r="G5" s="87">
        <f>D5+E5+F5</f>
        <v>695</v>
      </c>
    </row>
    <row r="6" spans="1:7" customFormat="1" ht="15" customHeight="1" x14ac:dyDescent="0.2">
      <c r="B6" s="190" t="s">
        <v>234</v>
      </c>
      <c r="C6" s="65" t="s">
        <v>2</v>
      </c>
      <c r="D6" s="68">
        <v>0</v>
      </c>
      <c r="E6" s="65">
        <v>0</v>
      </c>
      <c r="F6" s="65">
        <v>0</v>
      </c>
      <c r="G6" s="68">
        <f t="shared" ref="G6:G31" si="0">E6+D6+F6</f>
        <v>0</v>
      </c>
    </row>
    <row r="7" spans="1:7" customFormat="1" ht="15" customHeight="1" x14ac:dyDescent="0.2">
      <c r="B7" s="191"/>
      <c r="C7" s="65" t="s">
        <v>77</v>
      </c>
      <c r="D7" s="100">
        <v>0</v>
      </c>
      <c r="E7" s="102">
        <v>0</v>
      </c>
      <c r="F7" s="102">
        <v>0</v>
      </c>
      <c r="G7" s="68">
        <f t="shared" si="0"/>
        <v>0</v>
      </c>
    </row>
    <row r="8" spans="1:7" customFormat="1" ht="15" customHeight="1" x14ac:dyDescent="0.2">
      <c r="B8" s="190" t="s">
        <v>188</v>
      </c>
      <c r="C8" s="65" t="s">
        <v>2</v>
      </c>
      <c r="D8" s="68">
        <v>0</v>
      </c>
      <c r="E8" s="65">
        <v>0</v>
      </c>
      <c r="F8" s="65">
        <v>0</v>
      </c>
      <c r="G8" s="68">
        <f t="shared" si="0"/>
        <v>0</v>
      </c>
    </row>
    <row r="9" spans="1:7" customFormat="1" ht="15" customHeight="1" x14ac:dyDescent="0.2">
      <c r="B9" s="191"/>
      <c r="C9" s="65" t="s">
        <v>77</v>
      </c>
      <c r="D9" s="100">
        <v>0</v>
      </c>
      <c r="E9" s="102">
        <v>0</v>
      </c>
      <c r="F9" s="102">
        <v>0</v>
      </c>
      <c r="G9" s="68">
        <f t="shared" si="0"/>
        <v>0</v>
      </c>
    </row>
    <row r="10" spans="1:7" customFormat="1" ht="15" customHeight="1" x14ac:dyDescent="0.2">
      <c r="B10" s="190" t="s">
        <v>189</v>
      </c>
      <c r="C10" s="65" t="s">
        <v>2</v>
      </c>
      <c r="D10" s="68">
        <v>0</v>
      </c>
      <c r="E10" s="65">
        <v>0</v>
      </c>
      <c r="F10" s="65">
        <v>0</v>
      </c>
      <c r="G10" s="68">
        <f t="shared" si="0"/>
        <v>0</v>
      </c>
    </row>
    <row r="11" spans="1:7" customFormat="1" ht="15" customHeight="1" x14ac:dyDescent="0.2">
      <c r="B11" s="191"/>
      <c r="C11" s="65" t="s">
        <v>77</v>
      </c>
      <c r="D11" s="100">
        <v>0</v>
      </c>
      <c r="E11" s="102">
        <v>0</v>
      </c>
      <c r="F11" s="102">
        <v>0</v>
      </c>
      <c r="G11" s="68">
        <f t="shared" si="0"/>
        <v>0</v>
      </c>
    </row>
    <row r="12" spans="1:7" customFormat="1" ht="15" customHeight="1" x14ac:dyDescent="0.2">
      <c r="B12" s="190" t="s">
        <v>190</v>
      </c>
      <c r="C12" s="65" t="s">
        <v>2</v>
      </c>
      <c r="D12" s="68">
        <v>0</v>
      </c>
      <c r="E12" s="65">
        <v>0</v>
      </c>
      <c r="F12" s="65">
        <v>0</v>
      </c>
      <c r="G12" s="68">
        <f t="shared" si="0"/>
        <v>0</v>
      </c>
    </row>
    <row r="13" spans="1:7" customFormat="1" ht="15" customHeight="1" x14ac:dyDescent="0.2">
      <c r="B13" s="191"/>
      <c r="C13" s="65" t="s">
        <v>77</v>
      </c>
      <c r="D13" s="100">
        <v>0</v>
      </c>
      <c r="E13" s="102">
        <v>0</v>
      </c>
      <c r="F13" s="102">
        <v>0</v>
      </c>
      <c r="G13" s="68">
        <f t="shared" si="0"/>
        <v>0</v>
      </c>
    </row>
    <row r="14" spans="1:7" customFormat="1" ht="15" customHeight="1" x14ac:dyDescent="0.2">
      <c r="B14" s="190" t="s">
        <v>191</v>
      </c>
      <c r="C14" s="65" t="s">
        <v>2</v>
      </c>
      <c r="D14" s="68">
        <v>1</v>
      </c>
      <c r="E14" s="65">
        <v>0</v>
      </c>
      <c r="F14" s="65">
        <v>0</v>
      </c>
      <c r="G14" s="68">
        <f t="shared" si="0"/>
        <v>1</v>
      </c>
    </row>
    <row r="15" spans="1:7" customFormat="1" ht="15" customHeight="1" x14ac:dyDescent="0.2">
      <c r="B15" s="191"/>
      <c r="C15" s="65" t="s">
        <v>77</v>
      </c>
      <c r="D15" s="100">
        <f>D14/G14*100</f>
        <v>100</v>
      </c>
      <c r="E15" s="102">
        <f>E14/G14*100</f>
        <v>0</v>
      </c>
      <c r="F15" s="102">
        <v>0</v>
      </c>
      <c r="G15" s="68">
        <f t="shared" si="0"/>
        <v>100</v>
      </c>
    </row>
    <row r="16" spans="1:7" customFormat="1" ht="15" customHeight="1" x14ac:dyDescent="0.2">
      <c r="B16" s="190" t="s">
        <v>192</v>
      </c>
      <c r="C16" s="65" t="s">
        <v>2</v>
      </c>
      <c r="D16" s="68">
        <v>2</v>
      </c>
      <c r="E16" s="65">
        <v>1</v>
      </c>
      <c r="F16" s="65">
        <v>0</v>
      </c>
      <c r="G16" s="68">
        <f t="shared" si="0"/>
        <v>3</v>
      </c>
    </row>
    <row r="17" spans="2:7" customFormat="1" ht="15" customHeight="1" x14ac:dyDescent="0.2">
      <c r="B17" s="191"/>
      <c r="C17" s="65" t="s">
        <v>77</v>
      </c>
      <c r="D17" s="100">
        <f>D16/G16*100</f>
        <v>66.666666666666657</v>
      </c>
      <c r="E17" s="102">
        <f>E16/G16*100</f>
        <v>33.333333333333329</v>
      </c>
      <c r="F17" s="102">
        <v>0</v>
      </c>
      <c r="G17" s="68">
        <f t="shared" si="0"/>
        <v>99.999999999999986</v>
      </c>
    </row>
    <row r="18" spans="2:7" customFormat="1" ht="15" customHeight="1" x14ac:dyDescent="0.2">
      <c r="B18" s="190" t="s">
        <v>193</v>
      </c>
      <c r="C18" s="65" t="s">
        <v>2</v>
      </c>
      <c r="D18" s="68">
        <v>11</v>
      </c>
      <c r="E18" s="65">
        <v>1</v>
      </c>
      <c r="F18" s="65">
        <v>0</v>
      </c>
      <c r="G18" s="68">
        <f t="shared" si="0"/>
        <v>12</v>
      </c>
    </row>
    <row r="19" spans="2:7" customFormat="1" ht="15" customHeight="1" x14ac:dyDescent="0.2">
      <c r="B19" s="191"/>
      <c r="C19" s="65" t="s">
        <v>77</v>
      </c>
      <c r="D19" s="100">
        <f>D18/G18*100</f>
        <v>91.666666666666657</v>
      </c>
      <c r="E19" s="102">
        <f>E18/G18*100</f>
        <v>8.3333333333333321</v>
      </c>
      <c r="F19" s="102">
        <v>0</v>
      </c>
      <c r="G19" s="68">
        <f t="shared" si="0"/>
        <v>99.999999999999986</v>
      </c>
    </row>
    <row r="20" spans="2:7" customFormat="1" ht="15" customHeight="1" x14ac:dyDescent="0.2">
      <c r="B20" s="190" t="s">
        <v>194</v>
      </c>
      <c r="C20" s="65" t="s">
        <v>2</v>
      </c>
      <c r="D20" s="68">
        <v>123</v>
      </c>
      <c r="E20" s="65">
        <v>24</v>
      </c>
      <c r="F20" s="65">
        <v>0</v>
      </c>
      <c r="G20" s="68">
        <f t="shared" si="0"/>
        <v>147</v>
      </c>
    </row>
    <row r="21" spans="2:7" customFormat="1" ht="15" customHeight="1" x14ac:dyDescent="0.2">
      <c r="B21" s="191"/>
      <c r="C21" s="65" t="s">
        <v>77</v>
      </c>
      <c r="D21" s="100">
        <f>D20/G20*100</f>
        <v>83.673469387755105</v>
      </c>
      <c r="E21" s="102">
        <f>E20/G20*100</f>
        <v>16.326530612244898</v>
      </c>
      <c r="F21" s="102">
        <f>F20/G20*100</f>
        <v>0</v>
      </c>
      <c r="G21" s="68">
        <f t="shared" si="0"/>
        <v>100</v>
      </c>
    </row>
    <row r="22" spans="2:7" customFormat="1" ht="15" customHeight="1" x14ac:dyDescent="0.2">
      <c r="B22" s="190" t="s">
        <v>195</v>
      </c>
      <c r="C22" s="65" t="s">
        <v>2</v>
      </c>
      <c r="D22" s="68">
        <v>117</v>
      </c>
      <c r="E22" s="65">
        <v>42</v>
      </c>
      <c r="F22" s="65">
        <v>3</v>
      </c>
      <c r="G22" s="68">
        <f t="shared" si="0"/>
        <v>162</v>
      </c>
    </row>
    <row r="23" spans="2:7" customFormat="1" ht="15" customHeight="1" x14ac:dyDescent="0.2">
      <c r="B23" s="191"/>
      <c r="C23" s="65" t="s">
        <v>77</v>
      </c>
      <c r="D23" s="100">
        <f>D22/G22*100</f>
        <v>72.222222222222214</v>
      </c>
      <c r="E23" s="102">
        <f>E22/G22*100</f>
        <v>25.925925925925924</v>
      </c>
      <c r="F23" s="102">
        <f>F22/G22*100</f>
        <v>1.8518518518518516</v>
      </c>
      <c r="G23" s="68">
        <f t="shared" si="0"/>
        <v>99.999999999999986</v>
      </c>
    </row>
    <row r="24" spans="2:7" customFormat="1" ht="15" customHeight="1" x14ac:dyDescent="0.2">
      <c r="B24" s="190" t="s">
        <v>196</v>
      </c>
      <c r="C24" s="65" t="s">
        <v>2</v>
      </c>
      <c r="D24" s="68">
        <v>68</v>
      </c>
      <c r="E24" s="65">
        <v>26</v>
      </c>
      <c r="F24" s="65">
        <v>0</v>
      </c>
      <c r="G24" s="68">
        <f t="shared" si="0"/>
        <v>94</v>
      </c>
    </row>
    <row r="25" spans="2:7" customFormat="1" ht="15" customHeight="1" x14ac:dyDescent="0.2">
      <c r="B25" s="191"/>
      <c r="C25" s="65" t="s">
        <v>77</v>
      </c>
      <c r="D25" s="100">
        <f>D24/G24*100</f>
        <v>72.340425531914903</v>
      </c>
      <c r="E25" s="102">
        <f>E24/G24*100</f>
        <v>27.659574468085108</v>
      </c>
      <c r="F25" s="102">
        <f>F24/G24*100</f>
        <v>0</v>
      </c>
      <c r="G25" s="68">
        <f t="shared" si="0"/>
        <v>100.00000000000001</v>
      </c>
    </row>
    <row r="26" spans="2:7" customFormat="1" ht="15" customHeight="1" x14ac:dyDescent="0.2">
      <c r="B26" s="190" t="s">
        <v>197</v>
      </c>
      <c r="C26" s="65" t="s">
        <v>2</v>
      </c>
      <c r="D26" s="68">
        <v>81</v>
      </c>
      <c r="E26" s="65">
        <v>32</v>
      </c>
      <c r="F26" s="65">
        <v>2</v>
      </c>
      <c r="G26" s="68">
        <f t="shared" si="0"/>
        <v>115</v>
      </c>
    </row>
    <row r="27" spans="2:7" customFormat="1" ht="15" customHeight="1" x14ac:dyDescent="0.2">
      <c r="B27" s="191"/>
      <c r="C27" s="65" t="s">
        <v>77</v>
      </c>
      <c r="D27" s="100">
        <f>D26/G26*100</f>
        <v>70.434782608695656</v>
      </c>
      <c r="E27" s="102">
        <f>E26/G26*100</f>
        <v>27.826086956521738</v>
      </c>
      <c r="F27" s="102">
        <f>F26/G26*100</f>
        <v>1.7391304347826086</v>
      </c>
      <c r="G27" s="68">
        <f t="shared" si="0"/>
        <v>100</v>
      </c>
    </row>
    <row r="28" spans="2:7" customFormat="1" ht="15" customHeight="1" x14ac:dyDescent="0.2">
      <c r="B28" s="190" t="s">
        <v>198</v>
      </c>
      <c r="C28" s="107" t="s">
        <v>2</v>
      </c>
      <c r="D28" s="68">
        <v>93</v>
      </c>
      <c r="E28" s="65">
        <v>48</v>
      </c>
      <c r="F28" s="65">
        <v>3</v>
      </c>
      <c r="G28" s="68">
        <f t="shared" si="0"/>
        <v>144</v>
      </c>
    </row>
    <row r="29" spans="2:7" customFormat="1" ht="15" customHeight="1" x14ac:dyDescent="0.2">
      <c r="B29" s="191"/>
      <c r="C29" s="107" t="s">
        <v>77</v>
      </c>
      <c r="D29" s="100">
        <f>D28/G28*100</f>
        <v>64.583333333333343</v>
      </c>
      <c r="E29" s="102">
        <f>E28/G28*100</f>
        <v>33.333333333333329</v>
      </c>
      <c r="F29" s="102">
        <f>F28/G28*100</f>
        <v>2.083333333333333</v>
      </c>
      <c r="G29" s="68">
        <f t="shared" si="0"/>
        <v>100</v>
      </c>
    </row>
    <row r="30" spans="2:7" customFormat="1" ht="15" customHeight="1" x14ac:dyDescent="0.2">
      <c r="B30" s="190" t="s">
        <v>199</v>
      </c>
      <c r="C30" s="107" t="s">
        <v>2</v>
      </c>
      <c r="D30" s="68">
        <v>11</v>
      </c>
      <c r="E30" s="65">
        <v>6</v>
      </c>
      <c r="F30" s="65">
        <v>0</v>
      </c>
      <c r="G30" s="68">
        <f t="shared" si="0"/>
        <v>17</v>
      </c>
    </row>
    <row r="31" spans="2:7" customFormat="1" ht="15" customHeight="1" x14ac:dyDescent="0.2">
      <c r="B31" s="196"/>
      <c r="C31" s="99" t="s">
        <v>77</v>
      </c>
      <c r="D31" s="101">
        <f>D30/G30*100</f>
        <v>64.705882352941174</v>
      </c>
      <c r="E31" s="103">
        <f>E30/G30*100</f>
        <v>35.294117647058826</v>
      </c>
      <c r="F31" s="104">
        <f>F30/G30*100</f>
        <v>0</v>
      </c>
      <c r="G31" s="75">
        <f t="shared" si="0"/>
        <v>100</v>
      </c>
    </row>
    <row r="32" spans="2:7" customFormat="1" ht="15" customHeight="1" x14ac:dyDescent="0.2"/>
    <row r="33" spans="1:8" customFormat="1" ht="45" customHeight="1" x14ac:dyDescent="0.2">
      <c r="A33" s="9" t="s">
        <v>12</v>
      </c>
      <c r="B33" s="176" t="s">
        <v>238</v>
      </c>
      <c r="C33" s="176"/>
      <c r="D33" s="176"/>
      <c r="E33" s="176"/>
      <c r="F33" s="176"/>
      <c r="G33" s="176"/>
    </row>
    <row r="34" spans="1:8" customFormat="1" ht="25.5" customHeight="1" x14ac:dyDescent="0.2">
      <c r="A34" s="9" t="s">
        <v>3</v>
      </c>
      <c r="B34" s="159" t="s">
        <v>249</v>
      </c>
      <c r="C34" s="159"/>
      <c r="D34" s="159"/>
      <c r="E34" s="159"/>
      <c r="F34" s="159"/>
      <c r="G34" s="159"/>
    </row>
    <row r="35" spans="1:8" customFormat="1" ht="15" customHeight="1" x14ac:dyDescent="0.2">
      <c r="A35" s="11" t="s">
        <v>4</v>
      </c>
      <c r="B35" s="164" t="s">
        <v>228</v>
      </c>
      <c r="C35" s="164"/>
      <c r="D35" s="35"/>
      <c r="E35" s="35"/>
      <c r="F35" s="35"/>
      <c r="G35" s="17"/>
    </row>
    <row r="36" spans="1:8" customFormat="1" ht="15" customHeight="1" x14ac:dyDescent="0.2">
      <c r="A36" s="10" t="s">
        <v>5</v>
      </c>
      <c r="B36" s="158" t="s">
        <v>229</v>
      </c>
      <c r="C36" s="158"/>
      <c r="D36" s="158"/>
      <c r="E36" s="158"/>
      <c r="F36" s="158"/>
      <c r="G36" s="158"/>
      <c r="H36" s="158"/>
    </row>
    <row r="37" spans="1:8" customFormat="1" ht="15" customHeight="1" x14ac:dyDescent="0.2"/>
    <row r="38" spans="1:8" customFormat="1" ht="15" customHeight="1" x14ac:dyDescent="0.2"/>
    <row r="39" spans="1:8" customFormat="1" ht="15" customHeight="1" x14ac:dyDescent="0.2"/>
    <row r="40" spans="1:8" customFormat="1" ht="15" customHeight="1" x14ac:dyDescent="0.2"/>
    <row r="41" spans="1:8" customFormat="1" ht="15" customHeight="1" x14ac:dyDescent="0.2"/>
    <row r="42" spans="1:8" customFormat="1" ht="15" customHeight="1" x14ac:dyDescent="0.2"/>
    <row r="43" spans="1:8" customFormat="1" ht="15" customHeight="1" x14ac:dyDescent="0.2"/>
    <row r="44" spans="1:8" customFormat="1" ht="15" customHeight="1" x14ac:dyDescent="0.2"/>
    <row r="45" spans="1:8" customFormat="1" ht="15" customHeight="1" x14ac:dyDescent="0.2"/>
    <row r="46" spans="1:8" customFormat="1" ht="15" customHeight="1" x14ac:dyDescent="0.2"/>
    <row r="47" spans="1:8" customFormat="1" ht="15" customHeight="1" x14ac:dyDescent="0.2">
      <c r="A47" s="2"/>
    </row>
    <row r="48" spans="1:8" customFormat="1" ht="15" customHeight="1" x14ac:dyDescent="0.2">
      <c r="A48" s="2"/>
    </row>
    <row r="49" spans="1:1" customFormat="1" ht="15" customHeight="1" x14ac:dyDescent="0.2">
      <c r="A49" s="2"/>
    </row>
    <row r="50" spans="1:1" customFormat="1" ht="15" customHeight="1" x14ac:dyDescent="0.2">
      <c r="A50" s="2"/>
    </row>
    <row r="51" spans="1:1" customFormat="1" ht="15" customHeight="1" x14ac:dyDescent="0.2">
      <c r="A51" s="2"/>
    </row>
    <row r="52" spans="1:1" customFormat="1" ht="15" customHeight="1" x14ac:dyDescent="0.2">
      <c r="A52" s="2"/>
    </row>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row r="88" spans="2:3" customFormat="1" ht="15" customHeight="1" x14ac:dyDescent="0.2"/>
    <row r="89" spans="2:3" customFormat="1" ht="15" customHeight="1" x14ac:dyDescent="0.2">
      <c r="B89" s="1"/>
      <c r="C89" s="1"/>
    </row>
    <row r="90" spans="2:3" customFormat="1" ht="15" customHeight="1" x14ac:dyDescent="0.2">
      <c r="B90" s="1"/>
      <c r="C90" s="1"/>
    </row>
    <row r="91" spans="2:3" customFormat="1" ht="15" customHeight="1" x14ac:dyDescent="0.2">
      <c r="B91" s="1"/>
      <c r="C91" s="1"/>
    </row>
    <row r="92" spans="2:3" customFormat="1" ht="15" customHeight="1" x14ac:dyDescent="0.2">
      <c r="B92" s="1"/>
      <c r="C92" s="1"/>
    </row>
    <row r="93" spans="2:3" customFormat="1" ht="15" customHeight="1" x14ac:dyDescent="0.2">
      <c r="B93" s="1"/>
      <c r="C93" s="1"/>
    </row>
    <row r="94" spans="2:3" customFormat="1" ht="15" customHeight="1" x14ac:dyDescent="0.2">
      <c r="B94" s="1"/>
      <c r="C94" s="1"/>
    </row>
    <row r="95" spans="2:3" customFormat="1" ht="15" customHeight="1" x14ac:dyDescent="0.2">
      <c r="B95" s="1"/>
      <c r="C95" s="1"/>
    </row>
    <row r="96" spans="2:3" customFormat="1" ht="15" customHeight="1" x14ac:dyDescent="0.2">
      <c r="B96" s="1"/>
      <c r="C96" s="1"/>
    </row>
    <row r="97" spans="2:3" customFormat="1" ht="15" customHeight="1" x14ac:dyDescent="0.2">
      <c r="B97" s="1"/>
      <c r="C97" s="1"/>
    </row>
    <row r="98" spans="2:3" customFormat="1" ht="15" customHeight="1" x14ac:dyDescent="0.2">
      <c r="B98" s="1"/>
      <c r="C98" s="1"/>
    </row>
    <row r="99" spans="2:3" customFormat="1" ht="15" customHeight="1" x14ac:dyDescent="0.2">
      <c r="B99" s="1"/>
      <c r="C99" s="1"/>
    </row>
    <row r="100" spans="2:3" customFormat="1" ht="15" customHeight="1" x14ac:dyDescent="0.2">
      <c r="B100" s="1"/>
      <c r="C100" s="1"/>
    </row>
    <row r="101" spans="2:3" customFormat="1" ht="15" customHeight="1" x14ac:dyDescent="0.2">
      <c r="B101" s="1"/>
      <c r="C101" s="1"/>
    </row>
    <row r="102" spans="2:3" customFormat="1" ht="15" customHeight="1" x14ac:dyDescent="0.2">
      <c r="B102" s="1"/>
      <c r="C102" s="1"/>
    </row>
  </sheetData>
  <mergeCells count="21">
    <mergeCell ref="B36:H36"/>
    <mergeCell ref="B20:B21"/>
    <mergeCell ref="B2:G2"/>
    <mergeCell ref="B3:C4"/>
    <mergeCell ref="D3:F3"/>
    <mergeCell ref="G3:G4"/>
    <mergeCell ref="B6:B7"/>
    <mergeCell ref="B8:B9"/>
    <mergeCell ref="B10:B11"/>
    <mergeCell ref="B12:B13"/>
    <mergeCell ref="B14:B15"/>
    <mergeCell ref="B16:B17"/>
    <mergeCell ref="B18:B19"/>
    <mergeCell ref="B33:G33"/>
    <mergeCell ref="B35:C35"/>
    <mergeCell ref="B22:B23"/>
    <mergeCell ref="B24:B25"/>
    <mergeCell ref="B26:B27"/>
    <mergeCell ref="B28:B29"/>
    <mergeCell ref="B30:B31"/>
    <mergeCell ref="B34:G34"/>
  </mergeCells>
  <hyperlinks>
    <hyperlink ref="C1" location="Indice!A1" display="[índice Ç]" xr:uid="{00000000-0004-0000-0E00-000000000000}"/>
    <hyperlink ref="C36:H36" r:id="rId1" display="http://observatorioemigracao.pt/np4/8713.html" xr:uid="{00000000-0004-0000-0E00-000001000000}"/>
    <hyperlink ref="B36" r:id="rId2" xr:uid="{00000000-0004-0000-0E00-000002000000}"/>
  </hyperlinks>
  <pageMargins left="0.7" right="0.7" top="0.75" bottom="0.75" header="0.3" footer="0.3"/>
  <pageSetup paperSize="9" orientation="portrait" horizontalDpi="4294967293"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80"/>
  <sheetViews>
    <sheetView showGridLines="0" workbookViewId="0">
      <selection activeCell="B2" sqref="B2:I2"/>
    </sheetView>
  </sheetViews>
  <sheetFormatPr defaultColWidth="12.83203125" defaultRowHeight="15" customHeight="1" x14ac:dyDescent="0.2"/>
  <cols>
    <col min="1" max="1" width="14.83203125" style="2" customWidth="1"/>
    <col min="2" max="2" width="28.83203125" style="1" customWidth="1"/>
    <col min="3" max="8" width="14.83203125" style="1" customWidth="1"/>
    <col min="9" max="9" width="14.83203125" style="2" customWidth="1"/>
    <col min="10" max="16384" width="12.83203125" style="2"/>
  </cols>
  <sheetData>
    <row r="1" spans="1:9" ht="30" customHeight="1" x14ac:dyDescent="0.2">
      <c r="A1" s="3"/>
      <c r="B1" s="4"/>
      <c r="C1" s="7" t="s">
        <v>15</v>
      </c>
      <c r="D1" s="7"/>
      <c r="E1" s="7"/>
      <c r="F1" s="7"/>
      <c r="G1" s="7"/>
      <c r="H1" s="7"/>
    </row>
    <row r="2" spans="1:9" ht="45" customHeight="1" thickBot="1" x14ac:dyDescent="0.25">
      <c r="B2" s="160" t="s">
        <v>272</v>
      </c>
      <c r="C2" s="160"/>
      <c r="D2" s="160"/>
      <c r="E2" s="160"/>
      <c r="F2" s="160"/>
      <c r="G2" s="160"/>
      <c r="H2" s="160"/>
      <c r="I2" s="160"/>
    </row>
    <row r="3" spans="1:9" customFormat="1" ht="30" customHeight="1" x14ac:dyDescent="0.2">
      <c r="B3" s="193" t="s">
        <v>221</v>
      </c>
      <c r="C3" s="185" t="s">
        <v>78</v>
      </c>
      <c r="D3" s="186"/>
      <c r="E3" s="186"/>
      <c r="F3" s="186"/>
      <c r="G3" s="186"/>
      <c r="H3" s="187"/>
      <c r="I3" s="188" t="s">
        <v>0</v>
      </c>
    </row>
    <row r="4" spans="1:9" customFormat="1" ht="30" customHeight="1" x14ac:dyDescent="0.2">
      <c r="B4" s="197"/>
      <c r="C4" s="202" t="s">
        <v>79</v>
      </c>
      <c r="D4" s="203"/>
      <c r="E4" s="203" t="s">
        <v>80</v>
      </c>
      <c r="F4" s="203"/>
      <c r="G4" s="204" t="s">
        <v>81</v>
      </c>
      <c r="H4" s="204"/>
      <c r="I4" s="201"/>
    </row>
    <row r="5" spans="1:9" customFormat="1" ht="15" customHeight="1" x14ac:dyDescent="0.2">
      <c r="B5" s="195"/>
      <c r="C5" s="127" t="s">
        <v>2</v>
      </c>
      <c r="D5" s="127" t="s">
        <v>77</v>
      </c>
      <c r="E5" s="127" t="s">
        <v>2</v>
      </c>
      <c r="F5" s="127" t="s">
        <v>77</v>
      </c>
      <c r="G5" s="127" t="s">
        <v>2</v>
      </c>
      <c r="H5" s="127" t="s">
        <v>77</v>
      </c>
      <c r="I5" s="189"/>
    </row>
    <row r="6" spans="1:9" customFormat="1" ht="30" customHeight="1" x14ac:dyDescent="0.2">
      <c r="B6" s="56" t="s">
        <v>0</v>
      </c>
      <c r="C6" s="110">
        <f>C7+C8+C9</f>
        <v>522</v>
      </c>
      <c r="D6" s="111">
        <v>100</v>
      </c>
      <c r="E6" s="129">
        <f>E7+E8+E9</f>
        <v>16</v>
      </c>
      <c r="F6" s="111">
        <v>100</v>
      </c>
      <c r="G6" s="128">
        <f>G7+G8+G9</f>
        <v>173</v>
      </c>
      <c r="H6" s="111">
        <v>100</v>
      </c>
      <c r="I6" s="87">
        <f>C6+E6+G6</f>
        <v>711</v>
      </c>
    </row>
    <row r="7" spans="1:9" customFormat="1" ht="15" customHeight="1" x14ac:dyDescent="0.2">
      <c r="B7" s="106" t="s">
        <v>185</v>
      </c>
      <c r="C7" s="68">
        <v>135</v>
      </c>
      <c r="D7" s="102">
        <f>C7/C6*100</f>
        <v>25.862068965517242</v>
      </c>
      <c r="E7" s="65">
        <v>3</v>
      </c>
      <c r="F7" s="102">
        <f>E7/E6*100</f>
        <v>18.75</v>
      </c>
      <c r="G7" s="65">
        <v>43</v>
      </c>
      <c r="H7" s="102">
        <f>G7/G6*100</f>
        <v>24.855491329479769</v>
      </c>
      <c r="I7" s="68">
        <f>C7+E7+G7</f>
        <v>181</v>
      </c>
    </row>
    <row r="8" spans="1:9" customFormat="1" ht="15" customHeight="1" x14ac:dyDescent="0.2">
      <c r="B8" s="106" t="s">
        <v>184</v>
      </c>
      <c r="C8" s="68">
        <v>380</v>
      </c>
      <c r="D8" s="102">
        <f>C8/C6*100</f>
        <v>72.796934865900383</v>
      </c>
      <c r="E8" s="65">
        <v>12</v>
      </c>
      <c r="F8" s="102">
        <f>E8/E6*100</f>
        <v>75</v>
      </c>
      <c r="G8" s="65">
        <v>130</v>
      </c>
      <c r="H8" s="102">
        <f>G8/G6*100</f>
        <v>75.144508670520224</v>
      </c>
      <c r="I8" s="68">
        <f t="shared" ref="I8:I9" si="0">C8+E8+G8</f>
        <v>522</v>
      </c>
    </row>
    <row r="9" spans="1:9" customFormat="1" ht="15" customHeight="1" x14ac:dyDescent="0.2">
      <c r="B9" s="79" t="s">
        <v>216</v>
      </c>
      <c r="C9" s="75">
        <v>7</v>
      </c>
      <c r="D9" s="103">
        <f>C9/C6*100</f>
        <v>1.3409961685823755</v>
      </c>
      <c r="E9" s="77">
        <v>1</v>
      </c>
      <c r="F9" s="103">
        <f>E9/E6*100</f>
        <v>6.25</v>
      </c>
      <c r="G9" s="77">
        <v>0</v>
      </c>
      <c r="H9" s="103">
        <f>G9/G6*100</f>
        <v>0</v>
      </c>
      <c r="I9" s="75">
        <f t="shared" si="0"/>
        <v>8</v>
      </c>
    </row>
    <row r="10" spans="1:9" customFormat="1" ht="15" customHeight="1" x14ac:dyDescent="0.2"/>
    <row r="11" spans="1:9" customFormat="1" ht="30" customHeight="1" x14ac:dyDescent="0.2">
      <c r="A11" s="9" t="s">
        <v>12</v>
      </c>
      <c r="B11" s="176" t="s">
        <v>244</v>
      </c>
      <c r="C11" s="176"/>
      <c r="D11" s="176"/>
      <c r="E11" s="176"/>
      <c r="F11" s="176"/>
      <c r="G11" s="176"/>
      <c r="H11" s="176"/>
      <c r="I11" s="176"/>
    </row>
    <row r="12" spans="1:9" customFormat="1" ht="26.25" customHeight="1" x14ac:dyDescent="0.2">
      <c r="A12" s="9" t="s">
        <v>3</v>
      </c>
      <c r="B12" s="159" t="s">
        <v>249</v>
      </c>
      <c r="C12" s="159"/>
      <c r="D12" s="159"/>
      <c r="E12" s="159"/>
      <c r="F12" s="159"/>
      <c r="G12" s="159"/>
      <c r="H12" s="159"/>
      <c r="I12" s="159"/>
    </row>
    <row r="13" spans="1:9" customFormat="1" ht="15" customHeight="1" x14ac:dyDescent="0.2">
      <c r="A13" s="11" t="s">
        <v>4</v>
      </c>
      <c r="B13" s="59" t="s">
        <v>228</v>
      </c>
      <c r="C13" s="59"/>
      <c r="D13" s="59"/>
      <c r="E13" s="59"/>
      <c r="F13" s="59"/>
      <c r="G13" s="59"/>
      <c r="H13" s="59"/>
      <c r="I13" s="17"/>
    </row>
    <row r="14" spans="1:9" customFormat="1" ht="15" customHeight="1" x14ac:dyDescent="0.2">
      <c r="A14" s="10" t="s">
        <v>5</v>
      </c>
      <c r="B14" s="158" t="s">
        <v>229</v>
      </c>
      <c r="C14" s="158"/>
      <c r="D14" s="158"/>
      <c r="E14" s="158"/>
      <c r="F14" s="158"/>
      <c r="G14" s="158"/>
      <c r="H14" s="158"/>
      <c r="I14" s="17"/>
    </row>
    <row r="15" spans="1:9" customFormat="1" ht="15" customHeight="1" x14ac:dyDescent="0.2"/>
    <row r="16" spans="1:9" customFormat="1" ht="15" customHeight="1" x14ac:dyDescent="0.2"/>
    <row r="17" spans="1:1" customFormat="1" ht="15" customHeight="1" x14ac:dyDescent="0.2"/>
    <row r="18" spans="1:1" customFormat="1" ht="15" customHeight="1" x14ac:dyDescent="0.2"/>
    <row r="19" spans="1:1" customFormat="1" ht="15" customHeight="1" x14ac:dyDescent="0.2"/>
    <row r="20" spans="1:1" customFormat="1" ht="15" customHeight="1" x14ac:dyDescent="0.2"/>
    <row r="21" spans="1:1" customFormat="1" ht="15" customHeight="1" x14ac:dyDescent="0.2"/>
    <row r="22" spans="1:1" customFormat="1" ht="15" customHeight="1" x14ac:dyDescent="0.2"/>
    <row r="23" spans="1:1" customFormat="1" ht="15" customHeight="1" x14ac:dyDescent="0.2"/>
    <row r="24" spans="1:1" customFormat="1" ht="15" customHeight="1" x14ac:dyDescent="0.2"/>
    <row r="25" spans="1:1" customFormat="1" ht="30" customHeight="1" x14ac:dyDescent="0.2">
      <c r="A25" s="2"/>
    </row>
    <row r="26" spans="1:1" customFormat="1" ht="15" customHeight="1" x14ac:dyDescent="0.2">
      <c r="A26" s="2"/>
    </row>
    <row r="27" spans="1:1" customFormat="1" ht="15" customHeight="1" x14ac:dyDescent="0.2">
      <c r="A27" s="2"/>
    </row>
    <row r="28" spans="1:1" customFormat="1" ht="15" customHeight="1" x14ac:dyDescent="0.2">
      <c r="A28" s="2"/>
    </row>
    <row r="29" spans="1:1" customFormat="1" ht="15" customHeight="1" x14ac:dyDescent="0.2">
      <c r="A29" s="2"/>
    </row>
    <row r="30" spans="1:1" customFormat="1" ht="15" customHeight="1" x14ac:dyDescent="0.2">
      <c r="A30" s="2"/>
    </row>
    <row r="31" spans="1:1" customFormat="1" ht="15" customHeight="1" x14ac:dyDescent="0.2"/>
    <row r="32" spans="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spans="2:8" customFormat="1" ht="15" customHeight="1" x14ac:dyDescent="0.2"/>
    <row r="66" spans="2:8" customFormat="1" ht="15" customHeight="1" x14ac:dyDescent="0.2"/>
    <row r="67" spans="2:8" customFormat="1" ht="15" customHeight="1" x14ac:dyDescent="0.2">
      <c r="B67" s="1"/>
      <c r="C67" s="1"/>
      <c r="D67" s="1"/>
      <c r="E67" s="1"/>
      <c r="F67" s="1"/>
      <c r="G67" s="1"/>
      <c r="H67" s="1"/>
    </row>
    <row r="68" spans="2:8" customFormat="1" ht="15" customHeight="1" x14ac:dyDescent="0.2">
      <c r="B68" s="1"/>
      <c r="C68" s="1"/>
      <c r="D68" s="1"/>
      <c r="E68" s="1"/>
      <c r="F68" s="1"/>
      <c r="G68" s="1"/>
      <c r="H68" s="1"/>
    </row>
    <row r="69" spans="2:8" customFormat="1" ht="15" customHeight="1" x14ac:dyDescent="0.2">
      <c r="B69" s="1"/>
      <c r="C69" s="1"/>
      <c r="D69" s="1"/>
      <c r="E69" s="1"/>
      <c r="F69" s="1"/>
      <c r="G69" s="1"/>
      <c r="H69" s="1"/>
    </row>
    <row r="70" spans="2:8" customFormat="1" ht="15" customHeight="1" x14ac:dyDescent="0.2">
      <c r="B70" s="1"/>
      <c r="C70" s="1"/>
      <c r="D70" s="1"/>
      <c r="E70" s="1"/>
      <c r="F70" s="1"/>
      <c r="G70" s="1"/>
      <c r="H70" s="1"/>
    </row>
    <row r="71" spans="2:8" customFormat="1" ht="15" customHeight="1" x14ac:dyDescent="0.2">
      <c r="B71" s="1"/>
      <c r="C71" s="1"/>
      <c r="D71" s="1"/>
      <c r="E71" s="1"/>
      <c r="F71" s="1"/>
      <c r="G71" s="1"/>
      <c r="H71" s="1"/>
    </row>
    <row r="72" spans="2:8" customFormat="1" ht="15" customHeight="1" x14ac:dyDescent="0.2">
      <c r="B72" s="1"/>
      <c r="C72" s="1"/>
      <c r="D72" s="1"/>
      <c r="E72" s="1"/>
      <c r="F72" s="1"/>
      <c r="G72" s="1"/>
      <c r="H72" s="1"/>
    </row>
    <row r="73" spans="2:8" customFormat="1" ht="15" customHeight="1" x14ac:dyDescent="0.2">
      <c r="B73" s="1"/>
      <c r="C73" s="1"/>
      <c r="D73" s="1"/>
      <c r="E73" s="1"/>
      <c r="F73" s="1"/>
      <c r="G73" s="1"/>
      <c r="H73" s="1"/>
    </row>
    <row r="74" spans="2:8" customFormat="1" ht="15" customHeight="1" x14ac:dyDescent="0.2">
      <c r="B74" s="1"/>
      <c r="C74" s="1"/>
      <c r="D74" s="1"/>
      <c r="E74" s="1"/>
      <c r="F74" s="1"/>
      <c r="G74" s="1"/>
      <c r="H74" s="1"/>
    </row>
    <row r="75" spans="2:8" customFormat="1" ht="15" customHeight="1" x14ac:dyDescent="0.2">
      <c r="B75" s="1"/>
      <c r="C75" s="1"/>
      <c r="D75" s="1"/>
      <c r="E75" s="1"/>
      <c r="F75" s="1"/>
      <c r="G75" s="1"/>
      <c r="H75" s="1"/>
    </row>
    <row r="76" spans="2:8" customFormat="1" ht="15" customHeight="1" x14ac:dyDescent="0.2">
      <c r="B76" s="1"/>
      <c r="C76" s="1"/>
      <c r="D76" s="1"/>
      <c r="E76" s="1"/>
      <c r="F76" s="1"/>
      <c r="G76" s="1"/>
      <c r="H76" s="1"/>
    </row>
    <row r="77" spans="2:8" customFormat="1" ht="15" customHeight="1" x14ac:dyDescent="0.2">
      <c r="B77" s="1"/>
      <c r="C77" s="1"/>
      <c r="D77" s="1"/>
      <c r="E77" s="1"/>
      <c r="F77" s="1"/>
      <c r="G77" s="1"/>
      <c r="H77" s="1"/>
    </row>
    <row r="78" spans="2:8" customFormat="1" ht="15" customHeight="1" x14ac:dyDescent="0.2">
      <c r="B78" s="1"/>
      <c r="C78" s="1"/>
      <c r="D78" s="1"/>
      <c r="E78" s="1"/>
      <c r="F78" s="1"/>
      <c r="G78" s="1"/>
      <c r="H78" s="1"/>
    </row>
    <row r="79" spans="2:8" customFormat="1" ht="15" customHeight="1" x14ac:dyDescent="0.2">
      <c r="B79" s="1"/>
      <c r="C79" s="1"/>
      <c r="D79" s="1"/>
      <c r="E79" s="1"/>
      <c r="F79" s="1"/>
      <c r="G79" s="1"/>
      <c r="H79" s="1"/>
    </row>
    <row r="80" spans="2:8" customFormat="1" ht="15" customHeight="1" x14ac:dyDescent="0.2">
      <c r="B80" s="1"/>
      <c r="C80" s="1"/>
      <c r="D80" s="1"/>
      <c r="E80" s="1"/>
      <c r="F80" s="1"/>
      <c r="G80" s="1"/>
      <c r="H80" s="1"/>
    </row>
  </sheetData>
  <mergeCells count="10">
    <mergeCell ref="B12:I12"/>
    <mergeCell ref="B14:H14"/>
    <mergeCell ref="B2:I2"/>
    <mergeCell ref="B3:B5"/>
    <mergeCell ref="C3:H3"/>
    <mergeCell ref="I3:I5"/>
    <mergeCell ref="C4:D4"/>
    <mergeCell ref="E4:F4"/>
    <mergeCell ref="G4:H4"/>
    <mergeCell ref="B11:I11"/>
  </mergeCells>
  <hyperlinks>
    <hyperlink ref="C1" location="Indice!A1" display="[índice Ç]" xr:uid="{00000000-0004-0000-0F00-000000000000}"/>
    <hyperlink ref="C14:H14" r:id="rId1" display="http://observatorioemigracao.pt/np4/8713.html" xr:uid="{00000000-0004-0000-0F00-000001000000}"/>
    <hyperlink ref="B14" r:id="rId2" xr:uid="{00000000-0004-0000-0F00-000002000000}"/>
  </hyperlinks>
  <pageMargins left="0.7" right="0.7" top="0.75" bottom="0.75" header="0.3" footer="0.3"/>
  <pageSetup paperSize="9" orientation="portrait" horizontalDpi="4294967293"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02"/>
  <sheetViews>
    <sheetView showGridLines="0" zoomScale="106" zoomScaleNormal="106" workbookViewId="0">
      <selection activeCell="B2" sqref="B2:M2"/>
    </sheetView>
  </sheetViews>
  <sheetFormatPr defaultColWidth="12.83203125" defaultRowHeight="15" customHeight="1" x14ac:dyDescent="0.2"/>
  <cols>
    <col min="1" max="1" width="14.83203125" style="2" customWidth="1"/>
    <col min="2" max="3" width="14.83203125" style="1" customWidth="1"/>
    <col min="4" max="13" width="14.83203125" style="2" customWidth="1"/>
    <col min="14" max="16384" width="12.83203125" style="2"/>
  </cols>
  <sheetData>
    <row r="1" spans="1:13" ht="30" customHeight="1" x14ac:dyDescent="0.2">
      <c r="A1" s="3"/>
      <c r="B1" s="4"/>
      <c r="C1" s="7" t="s">
        <v>15</v>
      </c>
      <c r="D1" s="6"/>
      <c r="E1" s="6"/>
      <c r="F1" s="6"/>
      <c r="G1" s="6"/>
      <c r="H1" s="6"/>
      <c r="I1" s="6"/>
      <c r="J1" s="6"/>
      <c r="K1" s="6"/>
      <c r="L1" s="6"/>
    </row>
    <row r="2" spans="1:13" ht="45" customHeight="1" thickBot="1" x14ac:dyDescent="0.25">
      <c r="B2" s="160" t="s">
        <v>273</v>
      </c>
      <c r="C2" s="160"/>
      <c r="D2" s="160"/>
      <c r="E2" s="160"/>
      <c r="F2" s="160"/>
      <c r="G2" s="160"/>
      <c r="H2" s="160"/>
      <c r="I2" s="160"/>
      <c r="J2" s="160"/>
      <c r="K2" s="160"/>
      <c r="L2" s="160"/>
      <c r="M2" s="160"/>
    </row>
    <row r="3" spans="1:13" customFormat="1" ht="30" customHeight="1" x14ac:dyDescent="0.2">
      <c r="B3" s="192" t="s">
        <v>210</v>
      </c>
      <c r="C3" s="193"/>
      <c r="D3" s="185" t="s">
        <v>217</v>
      </c>
      <c r="E3" s="186"/>
      <c r="F3" s="186"/>
      <c r="G3" s="186"/>
      <c r="H3" s="186"/>
      <c r="I3" s="186"/>
      <c r="J3" s="186"/>
      <c r="K3" s="186"/>
      <c r="L3" s="187"/>
      <c r="M3" s="188" t="s">
        <v>0</v>
      </c>
    </row>
    <row r="4" spans="1:13" customFormat="1" ht="30" customHeight="1" x14ac:dyDescent="0.2">
      <c r="B4" s="194"/>
      <c r="C4" s="195"/>
      <c r="D4" s="117" t="s">
        <v>201</v>
      </c>
      <c r="E4" s="118" t="s">
        <v>200</v>
      </c>
      <c r="F4" s="118" t="s">
        <v>202</v>
      </c>
      <c r="G4" s="118" t="s">
        <v>203</v>
      </c>
      <c r="H4" s="118" t="s">
        <v>204</v>
      </c>
      <c r="I4" s="118" t="s">
        <v>205</v>
      </c>
      <c r="J4" s="118" t="s">
        <v>206</v>
      </c>
      <c r="K4" s="118" t="s">
        <v>207</v>
      </c>
      <c r="L4" s="119" t="s">
        <v>208</v>
      </c>
      <c r="M4" s="189"/>
    </row>
    <row r="5" spans="1:13" customFormat="1" ht="30" customHeight="1" x14ac:dyDescent="0.2">
      <c r="B5" s="115" t="s">
        <v>0</v>
      </c>
      <c r="C5" s="109" t="s">
        <v>8</v>
      </c>
      <c r="D5" s="110">
        <f>D6+D8+D10+D12+D14+D16+D18+D20+D22+D24+D26+D28+D30</f>
        <v>355</v>
      </c>
      <c r="E5" s="54">
        <f>E6+E8+E10+E12+E14+E16+E18+E20+E22+E24+E26+E28+E30</f>
        <v>730</v>
      </c>
      <c r="F5" s="111">
        <f>F6+F8+F10+F12+F14+F16+F18+F20+F22+F24+F26+F28+F30</f>
        <v>277</v>
      </c>
      <c r="G5" s="111">
        <f>G6+G8+G10+G12+G14+G16+G18+G20+G22+G24+G26+G28+G30</f>
        <v>65</v>
      </c>
      <c r="H5" s="111">
        <f t="shared" ref="H5:L5" si="0">H6+H8+H10+H12+H14+H16+H18+H20+H22+H24+H26+H28+H30</f>
        <v>33</v>
      </c>
      <c r="I5" s="54">
        <f t="shared" si="0"/>
        <v>11</v>
      </c>
      <c r="J5" s="111">
        <f t="shared" si="0"/>
        <v>7</v>
      </c>
      <c r="K5" s="111">
        <f t="shared" si="0"/>
        <v>5</v>
      </c>
      <c r="L5" s="54">
        <f t="shared" si="0"/>
        <v>4</v>
      </c>
      <c r="M5" s="146">
        <f>M6+M8+M10+M12+M14+M16+M18+M20+M22+M24+M26+M28+M30</f>
        <v>1487</v>
      </c>
    </row>
    <row r="6" spans="1:13" customFormat="1" ht="15" customHeight="1" x14ac:dyDescent="0.2">
      <c r="B6" s="190" t="s">
        <v>234</v>
      </c>
      <c r="C6" s="65" t="s">
        <v>2</v>
      </c>
      <c r="D6" s="68">
        <v>0</v>
      </c>
      <c r="E6" s="65">
        <v>1</v>
      </c>
      <c r="F6" s="65">
        <v>0</v>
      </c>
      <c r="G6" s="65">
        <v>0</v>
      </c>
      <c r="H6" s="65">
        <v>0</v>
      </c>
      <c r="I6" s="65">
        <v>0</v>
      </c>
      <c r="J6" s="65">
        <v>0</v>
      </c>
      <c r="K6" s="65">
        <v>0</v>
      </c>
      <c r="L6" s="65">
        <v>0</v>
      </c>
      <c r="M6" s="68">
        <f>E6+D6+L6+F6+G6+H6+I6+J6+K6</f>
        <v>1</v>
      </c>
    </row>
    <row r="7" spans="1:13" customFormat="1" ht="15" customHeight="1" x14ac:dyDescent="0.2">
      <c r="B7" s="191"/>
      <c r="C7" s="65" t="s">
        <v>77</v>
      </c>
      <c r="D7" s="100">
        <v>0</v>
      </c>
      <c r="E7" s="102">
        <f>E6/M6*100</f>
        <v>100</v>
      </c>
      <c r="F7" s="102">
        <v>0</v>
      </c>
      <c r="G7" s="102">
        <v>0</v>
      </c>
      <c r="H7" s="102">
        <v>0</v>
      </c>
      <c r="I7" s="102">
        <v>0</v>
      </c>
      <c r="J7" s="102">
        <v>0</v>
      </c>
      <c r="K7" s="102">
        <v>0</v>
      </c>
      <c r="L7" s="102">
        <v>0</v>
      </c>
      <c r="M7" s="68">
        <f>E7+D7+L7</f>
        <v>100</v>
      </c>
    </row>
    <row r="8" spans="1:13" customFormat="1" ht="15" customHeight="1" x14ac:dyDescent="0.2">
      <c r="B8" s="190" t="s">
        <v>188</v>
      </c>
      <c r="C8" s="65" t="s">
        <v>2</v>
      </c>
      <c r="D8" s="68">
        <v>0</v>
      </c>
      <c r="E8" s="65">
        <v>0</v>
      </c>
      <c r="F8" s="65">
        <v>0</v>
      </c>
      <c r="G8" s="65">
        <v>0</v>
      </c>
      <c r="H8" s="65">
        <v>0</v>
      </c>
      <c r="I8" s="65">
        <v>0</v>
      </c>
      <c r="J8" s="65">
        <v>0</v>
      </c>
      <c r="K8" s="65">
        <v>0</v>
      </c>
      <c r="L8" s="65">
        <v>0</v>
      </c>
      <c r="M8" s="68">
        <f>E8+D8+L8+F8+G8+H8+I8+J8+K8</f>
        <v>0</v>
      </c>
    </row>
    <row r="9" spans="1:13" customFormat="1" ht="15" customHeight="1" x14ac:dyDescent="0.2">
      <c r="B9" s="205"/>
      <c r="C9" s="65" t="s">
        <v>77</v>
      </c>
      <c r="D9" s="100">
        <v>0</v>
      </c>
      <c r="E9" s="102">
        <v>0</v>
      </c>
      <c r="F9" s="102">
        <v>0</v>
      </c>
      <c r="G9" s="102">
        <v>0</v>
      </c>
      <c r="H9" s="102">
        <v>0</v>
      </c>
      <c r="I9" s="102">
        <v>0</v>
      </c>
      <c r="J9" s="102">
        <v>0</v>
      </c>
      <c r="K9" s="102">
        <v>0</v>
      </c>
      <c r="L9" s="102">
        <v>0</v>
      </c>
      <c r="M9" s="68">
        <f>E9+D9+L9</f>
        <v>0</v>
      </c>
    </row>
    <row r="10" spans="1:13" customFormat="1" ht="15" customHeight="1" x14ac:dyDescent="0.2">
      <c r="B10" s="190" t="s">
        <v>189</v>
      </c>
      <c r="C10" s="65" t="s">
        <v>2</v>
      </c>
      <c r="D10" s="68">
        <v>1</v>
      </c>
      <c r="E10" s="65">
        <v>0</v>
      </c>
      <c r="F10" s="65">
        <v>0</v>
      </c>
      <c r="G10" s="65">
        <v>0</v>
      </c>
      <c r="H10" s="65">
        <v>0</v>
      </c>
      <c r="I10" s="65">
        <v>0</v>
      </c>
      <c r="J10" s="65">
        <v>0</v>
      </c>
      <c r="K10" s="65">
        <v>0</v>
      </c>
      <c r="L10" s="65">
        <v>0</v>
      </c>
      <c r="M10" s="68">
        <f>E10+D10+L10+F10+G10+H10+I10+J10+K10</f>
        <v>1</v>
      </c>
    </row>
    <row r="11" spans="1:13" customFormat="1" ht="15" customHeight="1" x14ac:dyDescent="0.2">
      <c r="B11" s="205"/>
      <c r="C11" s="65" t="s">
        <v>77</v>
      </c>
      <c r="D11" s="100">
        <f>D10/M10*100</f>
        <v>100</v>
      </c>
      <c r="E11" s="102">
        <v>0</v>
      </c>
      <c r="F11" s="102">
        <v>0</v>
      </c>
      <c r="G11" s="102">
        <v>0</v>
      </c>
      <c r="H11" s="102">
        <v>0</v>
      </c>
      <c r="I11" s="102">
        <v>0</v>
      </c>
      <c r="J11" s="102">
        <v>0</v>
      </c>
      <c r="K11" s="102">
        <v>0</v>
      </c>
      <c r="L11" s="102">
        <v>0</v>
      </c>
      <c r="M11" s="68">
        <f>E11+D11+L11</f>
        <v>100</v>
      </c>
    </row>
    <row r="12" spans="1:13" customFormat="1" ht="15" customHeight="1" x14ac:dyDescent="0.2">
      <c r="B12" s="190" t="s">
        <v>190</v>
      </c>
      <c r="C12" s="65" t="s">
        <v>2</v>
      </c>
      <c r="D12" s="68">
        <v>1</v>
      </c>
      <c r="E12" s="65">
        <v>0</v>
      </c>
      <c r="F12" s="65">
        <v>0</v>
      </c>
      <c r="G12" s="65">
        <v>0</v>
      </c>
      <c r="H12" s="65">
        <v>0</v>
      </c>
      <c r="I12" s="65">
        <v>0</v>
      </c>
      <c r="J12" s="65">
        <v>0</v>
      </c>
      <c r="K12" s="65">
        <v>0</v>
      </c>
      <c r="L12" s="65">
        <v>0</v>
      </c>
      <c r="M12" s="68">
        <f>E12+D12+L12+F12+G12+H12+I12+J12+K12</f>
        <v>1</v>
      </c>
    </row>
    <row r="13" spans="1:13" customFormat="1" ht="15" customHeight="1" x14ac:dyDescent="0.2">
      <c r="B13" s="205"/>
      <c r="C13" s="65" t="s">
        <v>77</v>
      </c>
      <c r="D13" s="100">
        <f>D12/M12*100</f>
        <v>100</v>
      </c>
      <c r="E13" s="102">
        <v>0</v>
      </c>
      <c r="F13" s="102">
        <v>0</v>
      </c>
      <c r="G13" s="102">
        <v>0</v>
      </c>
      <c r="H13" s="102">
        <v>0</v>
      </c>
      <c r="I13" s="102">
        <v>0</v>
      </c>
      <c r="J13" s="102">
        <v>0</v>
      </c>
      <c r="K13" s="102">
        <v>0</v>
      </c>
      <c r="L13" s="102">
        <v>0</v>
      </c>
      <c r="M13" s="68">
        <f>E13+D13+L13</f>
        <v>100</v>
      </c>
    </row>
    <row r="14" spans="1:13" customFormat="1" ht="15" customHeight="1" x14ac:dyDescent="0.2">
      <c r="B14" s="190" t="s">
        <v>191</v>
      </c>
      <c r="C14" s="65" t="s">
        <v>2</v>
      </c>
      <c r="D14" s="68">
        <v>2</v>
      </c>
      <c r="E14" s="65">
        <v>0</v>
      </c>
      <c r="F14" s="65">
        <v>0</v>
      </c>
      <c r="G14" s="65">
        <v>0</v>
      </c>
      <c r="H14" s="65">
        <v>0</v>
      </c>
      <c r="I14" s="65">
        <v>0</v>
      </c>
      <c r="J14" s="65">
        <v>0</v>
      </c>
      <c r="K14" s="65">
        <v>0</v>
      </c>
      <c r="L14" s="65">
        <v>0</v>
      </c>
      <c r="M14" s="68">
        <f>E14+D14+L14+F14+G14+H14+I14+J14+K14</f>
        <v>2</v>
      </c>
    </row>
    <row r="15" spans="1:13" customFormat="1" ht="15" customHeight="1" x14ac:dyDescent="0.2">
      <c r="B15" s="205"/>
      <c r="C15" s="65" t="s">
        <v>77</v>
      </c>
      <c r="D15" s="100">
        <f>D14/M14*100</f>
        <v>100</v>
      </c>
      <c r="E15" s="102">
        <f>E14/M14*100</f>
        <v>0</v>
      </c>
      <c r="F15" s="102">
        <v>0</v>
      </c>
      <c r="G15" s="102">
        <v>0</v>
      </c>
      <c r="H15" s="102">
        <v>0</v>
      </c>
      <c r="I15" s="102">
        <v>0</v>
      </c>
      <c r="J15" s="102">
        <v>0</v>
      </c>
      <c r="K15" s="102">
        <v>0</v>
      </c>
      <c r="L15" s="102">
        <v>0</v>
      </c>
      <c r="M15" s="68">
        <f>E15+D15+L15</f>
        <v>100</v>
      </c>
    </row>
    <row r="16" spans="1:13" customFormat="1" ht="15" customHeight="1" x14ac:dyDescent="0.2">
      <c r="B16" s="190" t="s">
        <v>192</v>
      </c>
      <c r="C16" s="65" t="s">
        <v>2</v>
      </c>
      <c r="D16" s="68">
        <v>2</v>
      </c>
      <c r="E16" s="65">
        <v>1</v>
      </c>
      <c r="F16" s="65">
        <v>0</v>
      </c>
      <c r="G16" s="65">
        <v>0</v>
      </c>
      <c r="H16" s="65">
        <v>0</v>
      </c>
      <c r="I16" s="65">
        <v>0</v>
      </c>
      <c r="J16" s="65">
        <v>0</v>
      </c>
      <c r="K16" s="65">
        <v>0</v>
      </c>
      <c r="L16" s="65">
        <v>0</v>
      </c>
      <c r="M16" s="68">
        <f>E16+D16+L16+F16+G16+H16+I16+J16+K16</f>
        <v>3</v>
      </c>
    </row>
    <row r="17" spans="2:13" customFormat="1" ht="15" customHeight="1" x14ac:dyDescent="0.2">
      <c r="B17" s="205"/>
      <c r="C17" s="65" t="s">
        <v>77</v>
      </c>
      <c r="D17" s="100">
        <f>D16/M16*100</f>
        <v>66.666666666666657</v>
      </c>
      <c r="E17" s="102">
        <f>E16/M16*100</f>
        <v>33.333333333333329</v>
      </c>
      <c r="F17" s="102">
        <v>0</v>
      </c>
      <c r="G17" s="102">
        <v>0</v>
      </c>
      <c r="H17" s="102">
        <v>0</v>
      </c>
      <c r="I17" s="102">
        <v>0</v>
      </c>
      <c r="J17" s="102">
        <v>0</v>
      </c>
      <c r="K17" s="102">
        <v>0</v>
      </c>
      <c r="L17" s="102">
        <v>0</v>
      </c>
      <c r="M17" s="68">
        <f>E17+D17+L17</f>
        <v>99.999999999999986</v>
      </c>
    </row>
    <row r="18" spans="2:13" customFormat="1" ht="15" customHeight="1" x14ac:dyDescent="0.2">
      <c r="B18" s="190" t="s">
        <v>193</v>
      </c>
      <c r="C18" s="65" t="s">
        <v>2</v>
      </c>
      <c r="D18" s="74">
        <v>2</v>
      </c>
      <c r="E18" s="113">
        <v>5</v>
      </c>
      <c r="F18" s="113">
        <v>10</v>
      </c>
      <c r="G18" s="113">
        <v>1</v>
      </c>
      <c r="H18" s="113">
        <v>0</v>
      </c>
      <c r="I18" s="113">
        <v>0</v>
      </c>
      <c r="J18" s="113">
        <v>0</v>
      </c>
      <c r="K18" s="113">
        <v>0</v>
      </c>
      <c r="L18" s="113">
        <v>0</v>
      </c>
      <c r="M18" s="68">
        <f>E18+D18+L18+F18+G18+H18+I18+J18+K18</f>
        <v>18</v>
      </c>
    </row>
    <row r="19" spans="2:13" customFormat="1" ht="15" customHeight="1" x14ac:dyDescent="0.2">
      <c r="B19" s="205"/>
      <c r="C19" s="65" t="s">
        <v>77</v>
      </c>
      <c r="D19" s="100">
        <f>D18/M18*100</f>
        <v>11.111111111111111</v>
      </c>
      <c r="E19" s="102">
        <f>E18/M18*100</f>
        <v>27.777777777777779</v>
      </c>
      <c r="F19" s="102">
        <f>F18/M18*100</f>
        <v>55.555555555555557</v>
      </c>
      <c r="G19" s="102">
        <f>G18/M18*100</f>
        <v>5.5555555555555554</v>
      </c>
      <c r="H19" s="102">
        <v>0</v>
      </c>
      <c r="I19" s="102">
        <v>0</v>
      </c>
      <c r="J19" s="102">
        <v>0</v>
      </c>
      <c r="K19" s="102">
        <v>0</v>
      </c>
      <c r="L19" s="102">
        <v>0</v>
      </c>
      <c r="M19" s="100">
        <f>E19+D19+L19+F19+G19+H19+I19+J19+K19</f>
        <v>100</v>
      </c>
    </row>
    <row r="20" spans="2:13" customFormat="1" ht="15" customHeight="1" x14ac:dyDescent="0.2">
      <c r="B20" s="190" t="s">
        <v>194</v>
      </c>
      <c r="C20" s="65" t="s">
        <v>2</v>
      </c>
      <c r="D20" s="74">
        <v>58</v>
      </c>
      <c r="E20" s="113">
        <v>93</v>
      </c>
      <c r="F20" s="113">
        <v>91</v>
      </c>
      <c r="G20" s="113">
        <v>4</v>
      </c>
      <c r="H20" s="113">
        <v>4</v>
      </c>
      <c r="I20" s="113">
        <v>0</v>
      </c>
      <c r="J20" s="113">
        <v>0</v>
      </c>
      <c r="K20" s="113">
        <v>0</v>
      </c>
      <c r="L20" s="120">
        <v>0</v>
      </c>
      <c r="M20" s="68">
        <f>E20+D20+L20+F20+G20+H20+I20+J20+K20</f>
        <v>250</v>
      </c>
    </row>
    <row r="21" spans="2:13" customFormat="1" ht="15" customHeight="1" x14ac:dyDescent="0.2">
      <c r="B21" s="205"/>
      <c r="C21" s="65" t="s">
        <v>77</v>
      </c>
      <c r="D21" s="100">
        <f>D20/M20*100</f>
        <v>23.200000000000003</v>
      </c>
      <c r="E21" s="102">
        <f>E20/M20*100</f>
        <v>37.200000000000003</v>
      </c>
      <c r="F21" s="102">
        <f>F20/M20*100</f>
        <v>36.4</v>
      </c>
      <c r="G21" s="102">
        <f>G20/M20*100</f>
        <v>1.6</v>
      </c>
      <c r="H21" s="102">
        <f>H20/M20*100</f>
        <v>1.6</v>
      </c>
      <c r="I21" s="102">
        <v>0</v>
      </c>
      <c r="J21" s="102">
        <v>0</v>
      </c>
      <c r="K21" s="102">
        <v>0</v>
      </c>
      <c r="L21" s="102">
        <f>L20/M20*100</f>
        <v>0</v>
      </c>
      <c r="M21" s="100">
        <f>E21+D21+L21+F21+G21+H21+J21+I21+K21</f>
        <v>100</v>
      </c>
    </row>
    <row r="22" spans="2:13" customFormat="1" ht="15" customHeight="1" x14ac:dyDescent="0.2">
      <c r="B22" s="190" t="s">
        <v>195</v>
      </c>
      <c r="C22" s="65" t="s">
        <v>2</v>
      </c>
      <c r="D22" s="74">
        <v>67</v>
      </c>
      <c r="E22" s="113">
        <v>148</v>
      </c>
      <c r="F22" s="113">
        <v>66</v>
      </c>
      <c r="G22" s="113">
        <v>9</v>
      </c>
      <c r="H22" s="113">
        <v>6</v>
      </c>
      <c r="I22" s="113">
        <v>4</v>
      </c>
      <c r="J22" s="113">
        <v>0</v>
      </c>
      <c r="K22" s="113">
        <v>0</v>
      </c>
      <c r="L22" s="113">
        <v>0</v>
      </c>
      <c r="M22" s="68">
        <f>E22+D22+L22+F22+G22+H22+I22+J22+K22</f>
        <v>300</v>
      </c>
    </row>
    <row r="23" spans="2:13" customFormat="1" ht="15" customHeight="1" x14ac:dyDescent="0.2">
      <c r="B23" s="205"/>
      <c r="C23" s="65" t="s">
        <v>77</v>
      </c>
      <c r="D23" s="100">
        <f>D22/M22*100</f>
        <v>22.333333333333332</v>
      </c>
      <c r="E23" s="102">
        <f>E22/M22*100</f>
        <v>49.333333333333336</v>
      </c>
      <c r="F23" s="102">
        <f>F22/M22*100</f>
        <v>22</v>
      </c>
      <c r="G23" s="102">
        <f>G22/M22*100</f>
        <v>3</v>
      </c>
      <c r="H23" s="102">
        <f>H22/M22*100</f>
        <v>2</v>
      </c>
      <c r="I23" s="102">
        <f>I22/M22*100</f>
        <v>1.3333333333333335</v>
      </c>
      <c r="J23" s="102">
        <v>0</v>
      </c>
      <c r="K23" s="102">
        <v>0</v>
      </c>
      <c r="L23" s="102">
        <f>L22/M22*100</f>
        <v>0</v>
      </c>
      <c r="M23" s="100">
        <f>E23+D23+L23+F23+G23+H23+J23+I23+K23</f>
        <v>100</v>
      </c>
    </row>
    <row r="24" spans="2:13" customFormat="1" ht="15" customHeight="1" x14ac:dyDescent="0.2">
      <c r="B24" s="190" t="s">
        <v>196</v>
      </c>
      <c r="C24" s="65" t="s">
        <v>2</v>
      </c>
      <c r="D24" s="74">
        <v>49</v>
      </c>
      <c r="E24" s="113">
        <v>109</v>
      </c>
      <c r="F24" s="113">
        <v>32</v>
      </c>
      <c r="G24" s="113">
        <v>9</v>
      </c>
      <c r="H24" s="113">
        <v>7</v>
      </c>
      <c r="I24" s="113">
        <v>1</v>
      </c>
      <c r="J24" s="113">
        <v>0</v>
      </c>
      <c r="K24" s="113">
        <v>0</v>
      </c>
      <c r="L24" s="113">
        <v>1</v>
      </c>
      <c r="M24" s="68">
        <f>E24+D24+L24+F24+G24+H24+I24+J24+K24</f>
        <v>208</v>
      </c>
    </row>
    <row r="25" spans="2:13" customFormat="1" ht="15" customHeight="1" x14ac:dyDescent="0.2">
      <c r="B25" s="205"/>
      <c r="C25" s="65" t="s">
        <v>77</v>
      </c>
      <c r="D25" s="100">
        <f>D24/M24*100</f>
        <v>23.557692307692307</v>
      </c>
      <c r="E25" s="102">
        <f>E24/M24*100</f>
        <v>52.403846153846153</v>
      </c>
      <c r="F25" s="102">
        <f>F24/M24*100</f>
        <v>15.384615384615385</v>
      </c>
      <c r="G25" s="102">
        <f>G24/M24*100</f>
        <v>4.3269230769230766</v>
      </c>
      <c r="H25" s="102">
        <f>H24/M24*100</f>
        <v>3.3653846153846154</v>
      </c>
      <c r="I25" s="102">
        <f>I24/M24*100</f>
        <v>0.48076923076923078</v>
      </c>
      <c r="J25" s="102">
        <v>0</v>
      </c>
      <c r="K25" s="102">
        <v>0</v>
      </c>
      <c r="L25" s="102">
        <f>L24/M24*100</f>
        <v>0.48076923076923078</v>
      </c>
      <c r="M25" s="100">
        <f>E25+D25+L25+F25+G25+H25+J25+I25+K25</f>
        <v>99.999999999999986</v>
      </c>
    </row>
    <row r="26" spans="2:13" customFormat="1" ht="15" customHeight="1" x14ac:dyDescent="0.2">
      <c r="B26" s="190" t="s">
        <v>197</v>
      </c>
      <c r="C26" s="65" t="s">
        <v>2</v>
      </c>
      <c r="D26" s="74">
        <v>59</v>
      </c>
      <c r="E26" s="113">
        <v>153</v>
      </c>
      <c r="F26" s="113">
        <v>34</v>
      </c>
      <c r="G26" s="113">
        <v>13</v>
      </c>
      <c r="H26" s="113">
        <v>4</v>
      </c>
      <c r="I26" s="113">
        <v>3</v>
      </c>
      <c r="J26" s="113">
        <v>3</v>
      </c>
      <c r="K26" s="113">
        <v>0</v>
      </c>
      <c r="L26" s="113">
        <v>1</v>
      </c>
      <c r="M26" s="68">
        <f>E26+D26+L26+F26+G26+H26+I26+J26+K26</f>
        <v>270</v>
      </c>
    </row>
    <row r="27" spans="2:13" customFormat="1" ht="15" customHeight="1" x14ac:dyDescent="0.2">
      <c r="B27" s="205"/>
      <c r="C27" s="65" t="s">
        <v>77</v>
      </c>
      <c r="D27" s="100">
        <f>D26/M26*100</f>
        <v>21.851851851851851</v>
      </c>
      <c r="E27" s="102">
        <f>E26/M26*100</f>
        <v>56.666666666666664</v>
      </c>
      <c r="F27" s="102">
        <f>F26/M26*100</f>
        <v>12.592592592592592</v>
      </c>
      <c r="G27" s="102">
        <f>G26/M26*100</f>
        <v>4.8148148148148149</v>
      </c>
      <c r="H27" s="102">
        <f>H26/M26*100</f>
        <v>1.4814814814814816</v>
      </c>
      <c r="I27" s="102">
        <f>I26/M26*100</f>
        <v>1.1111111111111112</v>
      </c>
      <c r="J27" s="102">
        <f>J26/M26*100</f>
        <v>1.1111111111111112</v>
      </c>
      <c r="K27" s="102">
        <v>0</v>
      </c>
      <c r="L27" s="102">
        <f>L26/M26*100</f>
        <v>0.37037037037037041</v>
      </c>
      <c r="M27" s="100">
        <f>E27+D27+L27+F27+G27+H27+J27+I27+K27</f>
        <v>100</v>
      </c>
    </row>
    <row r="28" spans="2:13" customFormat="1" ht="15" customHeight="1" x14ac:dyDescent="0.2">
      <c r="B28" s="190" t="s">
        <v>198</v>
      </c>
      <c r="C28" s="107" t="s">
        <v>2</v>
      </c>
      <c r="D28" s="74">
        <v>101</v>
      </c>
      <c r="E28" s="113">
        <v>185</v>
      </c>
      <c r="F28" s="113">
        <v>38</v>
      </c>
      <c r="G28" s="113">
        <v>27</v>
      </c>
      <c r="H28" s="113">
        <v>8</v>
      </c>
      <c r="I28" s="113">
        <v>3</v>
      </c>
      <c r="J28" s="113">
        <v>3</v>
      </c>
      <c r="K28" s="113">
        <v>4</v>
      </c>
      <c r="L28" s="113">
        <v>2</v>
      </c>
      <c r="M28" s="68">
        <f>E28+D28+L28+F28+G28+H28+I28+J28+K28</f>
        <v>371</v>
      </c>
    </row>
    <row r="29" spans="2:13" customFormat="1" ht="15" customHeight="1" x14ac:dyDescent="0.2">
      <c r="B29" s="205"/>
      <c r="C29" s="107" t="s">
        <v>77</v>
      </c>
      <c r="D29" s="100">
        <f>D28/M28*100</f>
        <v>27.223719676549869</v>
      </c>
      <c r="E29" s="102">
        <f>E28/M28*100</f>
        <v>49.865229110512125</v>
      </c>
      <c r="F29" s="102">
        <f>F28/M28*100</f>
        <v>10.242587601078167</v>
      </c>
      <c r="G29" s="102">
        <f>G28/M28*100</f>
        <v>7.2776280323450138</v>
      </c>
      <c r="H29" s="102">
        <f>H28/M28*100</f>
        <v>2.1563342318059302</v>
      </c>
      <c r="I29" s="102">
        <f>I28/M28*100</f>
        <v>0.80862533692722371</v>
      </c>
      <c r="J29" s="102">
        <f>J28/M28*100</f>
        <v>0.80862533692722371</v>
      </c>
      <c r="K29" s="102">
        <f>K28/M28*100</f>
        <v>1.0781671159029651</v>
      </c>
      <c r="L29" s="102">
        <f>L28/M28*100</f>
        <v>0.53908355795148255</v>
      </c>
      <c r="M29" s="100">
        <f>E29+D29+L29+F29+G29+H29+J29+I29+K29</f>
        <v>100.00000000000001</v>
      </c>
    </row>
    <row r="30" spans="2:13" customFormat="1" ht="15" customHeight="1" x14ac:dyDescent="0.2">
      <c r="B30" s="190" t="s">
        <v>199</v>
      </c>
      <c r="C30" s="107" t="s">
        <v>2</v>
      </c>
      <c r="D30" s="74">
        <v>13</v>
      </c>
      <c r="E30" s="113">
        <v>35</v>
      </c>
      <c r="F30" s="113">
        <v>6</v>
      </c>
      <c r="G30" s="113">
        <v>2</v>
      </c>
      <c r="H30" s="113">
        <v>4</v>
      </c>
      <c r="I30" s="113">
        <v>0</v>
      </c>
      <c r="J30" s="113">
        <v>1</v>
      </c>
      <c r="K30" s="113">
        <v>1</v>
      </c>
      <c r="L30" s="113">
        <v>0</v>
      </c>
      <c r="M30" s="68">
        <f>E30+D30+L30+F30+G30+H30+I30+J30+K30</f>
        <v>62</v>
      </c>
    </row>
    <row r="31" spans="2:13" customFormat="1" ht="15" customHeight="1" x14ac:dyDescent="0.2">
      <c r="B31" s="196"/>
      <c r="C31" s="99" t="s">
        <v>77</v>
      </c>
      <c r="D31" s="101">
        <f>D30/M30*100</f>
        <v>20.967741935483872</v>
      </c>
      <c r="E31" s="103">
        <f>E30/M30*100</f>
        <v>56.451612903225815</v>
      </c>
      <c r="F31" s="103">
        <f>F30/M30*100</f>
        <v>9.67741935483871</v>
      </c>
      <c r="G31" s="103">
        <f>G30/M30*100</f>
        <v>3.225806451612903</v>
      </c>
      <c r="H31" s="103">
        <f>H30/M30*100</f>
        <v>6.4516129032258061</v>
      </c>
      <c r="I31" s="103">
        <v>0</v>
      </c>
      <c r="J31" s="103">
        <f>J30/M30*100</f>
        <v>1.6129032258064515</v>
      </c>
      <c r="K31" s="103">
        <f>K30/M30*100</f>
        <v>1.6129032258064515</v>
      </c>
      <c r="L31" s="104">
        <f>L30/M30*100</f>
        <v>0</v>
      </c>
      <c r="M31" s="101">
        <f>E31+D31+L31+F31+G31+H31+J31+I31+K31</f>
        <v>100</v>
      </c>
    </row>
    <row r="32" spans="2:13" customFormat="1" ht="15" customHeight="1" x14ac:dyDescent="0.2"/>
    <row r="33" spans="1:13" customFormat="1" ht="38.25" customHeight="1" x14ac:dyDescent="0.2">
      <c r="A33" s="9" t="s">
        <v>12</v>
      </c>
      <c r="B33" s="176" t="s">
        <v>250</v>
      </c>
      <c r="C33" s="176"/>
      <c r="D33" s="176"/>
      <c r="E33" s="176"/>
      <c r="F33" s="176"/>
      <c r="G33" s="176"/>
      <c r="H33" s="176"/>
      <c r="I33" s="176"/>
      <c r="J33" s="176"/>
      <c r="K33" s="176"/>
      <c r="L33" s="176"/>
      <c r="M33" s="176"/>
    </row>
    <row r="34" spans="1:13" customFormat="1" ht="15" customHeight="1" x14ac:dyDescent="0.2">
      <c r="A34" s="9" t="s">
        <v>3</v>
      </c>
      <c r="B34" s="159" t="s">
        <v>249</v>
      </c>
      <c r="C34" s="159"/>
      <c r="D34" s="159"/>
      <c r="E34" s="159"/>
      <c r="F34" s="159"/>
      <c r="G34" s="159"/>
      <c r="H34" s="159"/>
      <c r="I34" s="159"/>
      <c r="J34" s="159"/>
      <c r="K34" s="159"/>
      <c r="L34" s="159"/>
      <c r="M34" s="159"/>
    </row>
    <row r="35" spans="1:13" customFormat="1" ht="15" customHeight="1" x14ac:dyDescent="0.2">
      <c r="A35" s="11" t="s">
        <v>4</v>
      </c>
      <c r="B35" s="164" t="s">
        <v>228</v>
      </c>
      <c r="C35" s="164"/>
      <c r="D35" s="35"/>
      <c r="E35" s="35"/>
      <c r="F35" s="35"/>
      <c r="G35" s="35"/>
      <c r="H35" s="35"/>
      <c r="I35" s="35"/>
      <c r="J35" s="35"/>
      <c r="K35" s="35"/>
      <c r="L35" s="35"/>
      <c r="M35" s="17"/>
    </row>
    <row r="36" spans="1:13" customFormat="1" ht="15" customHeight="1" x14ac:dyDescent="0.2">
      <c r="A36" s="10" t="s">
        <v>5</v>
      </c>
      <c r="B36" s="158" t="s">
        <v>229</v>
      </c>
      <c r="C36" s="158"/>
      <c r="D36" s="158"/>
      <c r="E36" s="158"/>
      <c r="F36" s="158"/>
      <c r="G36" s="158"/>
      <c r="H36" s="158"/>
      <c r="I36" s="137"/>
      <c r="J36" s="137"/>
      <c r="K36" s="137"/>
      <c r="L36" s="36"/>
      <c r="M36" s="17"/>
    </row>
    <row r="37" spans="1:13" customFormat="1" ht="15" customHeight="1" x14ac:dyDescent="0.2"/>
    <row r="38" spans="1:13" customFormat="1" ht="15" customHeight="1" x14ac:dyDescent="0.2"/>
    <row r="39" spans="1:13" customFormat="1" ht="15" customHeight="1" x14ac:dyDescent="0.2"/>
    <row r="40" spans="1:13" customFormat="1" ht="15" customHeight="1" x14ac:dyDescent="0.2"/>
    <row r="41" spans="1:13" customFormat="1" ht="15" customHeight="1" x14ac:dyDescent="0.2"/>
    <row r="42" spans="1:13" customFormat="1" ht="15" customHeight="1" x14ac:dyDescent="0.2"/>
    <row r="43" spans="1:13" customFormat="1" ht="15" customHeight="1" x14ac:dyDescent="0.2"/>
    <row r="44" spans="1:13" customFormat="1" ht="15" customHeight="1" x14ac:dyDescent="0.2"/>
    <row r="45" spans="1:13" customFormat="1" ht="15" customHeight="1" x14ac:dyDescent="0.2"/>
    <row r="46" spans="1:13" customFormat="1" ht="15" customHeight="1" x14ac:dyDescent="0.2"/>
    <row r="47" spans="1:13" customFormat="1" ht="30" customHeight="1" x14ac:dyDescent="0.2">
      <c r="A47" s="2"/>
    </row>
    <row r="48" spans="1:13" customFormat="1" ht="15" customHeight="1" x14ac:dyDescent="0.2">
      <c r="A48" s="2"/>
    </row>
    <row r="49" spans="1:1" customFormat="1" ht="15" customHeight="1" x14ac:dyDescent="0.2">
      <c r="A49" s="2"/>
    </row>
    <row r="50" spans="1:1" customFormat="1" ht="15" customHeight="1" x14ac:dyDescent="0.2">
      <c r="A50" s="2"/>
    </row>
    <row r="51" spans="1:1" customFormat="1" ht="15" customHeight="1" x14ac:dyDescent="0.2">
      <c r="A51" s="2"/>
    </row>
    <row r="52" spans="1:1" customFormat="1" ht="15" customHeight="1" x14ac:dyDescent="0.2">
      <c r="A52" s="2"/>
    </row>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15" customHeight="1" x14ac:dyDescent="0.2"/>
    <row r="58" spans="1:1" customFormat="1" ht="15" customHeight="1" x14ac:dyDescent="0.2"/>
    <row r="59" spans="1:1" customFormat="1" ht="15" customHeight="1" x14ac:dyDescent="0.2"/>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row r="88" spans="2:3" customFormat="1" ht="15" customHeight="1" x14ac:dyDescent="0.2"/>
    <row r="89" spans="2:3" customFormat="1" ht="15" customHeight="1" x14ac:dyDescent="0.2">
      <c r="B89" s="1"/>
      <c r="C89" s="1"/>
    </row>
    <row r="90" spans="2:3" customFormat="1" ht="15" customHeight="1" x14ac:dyDescent="0.2">
      <c r="B90" s="1"/>
      <c r="C90" s="1"/>
    </row>
    <row r="91" spans="2:3" customFormat="1" ht="15" customHeight="1" x14ac:dyDescent="0.2">
      <c r="B91" s="1"/>
      <c r="C91" s="1"/>
    </row>
    <row r="92" spans="2:3" customFormat="1" ht="15" customHeight="1" x14ac:dyDescent="0.2">
      <c r="B92" s="1"/>
      <c r="C92" s="1"/>
    </row>
    <row r="93" spans="2:3" customFormat="1" ht="15" customHeight="1" x14ac:dyDescent="0.2">
      <c r="B93" s="1"/>
      <c r="C93" s="1"/>
    </row>
    <row r="94" spans="2:3" customFormat="1" ht="15" customHeight="1" x14ac:dyDescent="0.2">
      <c r="B94" s="1"/>
      <c r="C94" s="1"/>
    </row>
    <row r="95" spans="2:3" customFormat="1" ht="15" customHeight="1" x14ac:dyDescent="0.2">
      <c r="B95" s="1"/>
      <c r="C95" s="1"/>
    </row>
    <row r="96" spans="2:3" customFormat="1" ht="15" customHeight="1" x14ac:dyDescent="0.2">
      <c r="B96" s="1"/>
      <c r="C96" s="1"/>
    </row>
    <row r="97" spans="2:3" customFormat="1" ht="15" customHeight="1" x14ac:dyDescent="0.2">
      <c r="B97" s="1"/>
      <c r="C97" s="1"/>
    </row>
    <row r="98" spans="2:3" customFormat="1" ht="15" customHeight="1" x14ac:dyDescent="0.2">
      <c r="B98" s="1"/>
      <c r="C98" s="1"/>
    </row>
    <row r="99" spans="2:3" customFormat="1" ht="15" customHeight="1" x14ac:dyDescent="0.2">
      <c r="B99" s="1"/>
      <c r="C99" s="1"/>
    </row>
    <row r="100" spans="2:3" customFormat="1" ht="15" customHeight="1" x14ac:dyDescent="0.2">
      <c r="B100" s="1"/>
      <c r="C100" s="1"/>
    </row>
    <row r="101" spans="2:3" customFormat="1" ht="15" customHeight="1" x14ac:dyDescent="0.2">
      <c r="B101" s="1"/>
      <c r="C101" s="1"/>
    </row>
    <row r="102" spans="2:3" customFormat="1" ht="15" customHeight="1" x14ac:dyDescent="0.2">
      <c r="B102" s="1"/>
      <c r="C102" s="1"/>
    </row>
  </sheetData>
  <mergeCells count="21">
    <mergeCell ref="B36:H36"/>
    <mergeCell ref="B24:B25"/>
    <mergeCell ref="B26:B27"/>
    <mergeCell ref="B28:B29"/>
    <mergeCell ref="B30:B31"/>
    <mergeCell ref="B35:C35"/>
    <mergeCell ref="B33:M33"/>
    <mergeCell ref="B34:M34"/>
    <mergeCell ref="B22:B23"/>
    <mergeCell ref="B20:B21"/>
    <mergeCell ref="B2:M2"/>
    <mergeCell ref="B3:C4"/>
    <mergeCell ref="D3:L3"/>
    <mergeCell ref="M3:M4"/>
    <mergeCell ref="B6:B7"/>
    <mergeCell ref="B8:B9"/>
    <mergeCell ref="B10:B11"/>
    <mergeCell ref="B12:B13"/>
    <mergeCell ref="B14:B15"/>
    <mergeCell ref="B16:B17"/>
    <mergeCell ref="B18:B19"/>
  </mergeCells>
  <hyperlinks>
    <hyperlink ref="C1" location="Indice!A1" display="[índice Ç]" xr:uid="{00000000-0004-0000-1000-000000000000}"/>
    <hyperlink ref="C36:H36" r:id="rId1" display="http://observatorioemigracao.pt/np4/8713.html" xr:uid="{00000000-0004-0000-1000-000001000000}"/>
    <hyperlink ref="B36" r:id="rId2" xr:uid="{00000000-0004-0000-1000-000002000000}"/>
  </hyperlinks>
  <pageMargins left="0.7" right="0.7" top="0.75" bottom="0.75" header="0.3" footer="0.3"/>
  <pageSetup paperSize="9" orientation="portrait" horizontalDpi="4294967293" r:id="rId3"/>
  <ignoredErrors>
    <ignoredError sqref="M7:M26 M27:M30" formula="1"/>
  </ignoredError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86"/>
  <sheetViews>
    <sheetView showGridLines="0" zoomScaleNormal="100" workbookViewId="0">
      <selection activeCell="B2" sqref="B2:I2"/>
    </sheetView>
  </sheetViews>
  <sheetFormatPr defaultColWidth="12.83203125" defaultRowHeight="15" customHeight="1" x14ac:dyDescent="0.2"/>
  <cols>
    <col min="1" max="1" width="14.83203125" style="2" customWidth="1"/>
    <col min="2" max="2" width="28.83203125" style="1" customWidth="1"/>
    <col min="3" max="8" width="14.83203125" style="1" customWidth="1"/>
    <col min="9" max="9" width="14.83203125" style="2" customWidth="1"/>
    <col min="10" max="16384" width="12.83203125" style="2"/>
  </cols>
  <sheetData>
    <row r="1" spans="1:9" ht="30" customHeight="1" x14ac:dyDescent="0.2">
      <c r="A1" s="3"/>
      <c r="B1" s="4"/>
      <c r="C1" s="7" t="s">
        <v>15</v>
      </c>
      <c r="D1" s="7"/>
      <c r="E1" s="7"/>
      <c r="F1" s="7"/>
      <c r="G1" s="7"/>
      <c r="H1" s="7"/>
    </row>
    <row r="2" spans="1:9" ht="45" customHeight="1" thickBot="1" x14ac:dyDescent="0.25">
      <c r="B2" s="160" t="s">
        <v>219</v>
      </c>
      <c r="C2" s="160"/>
      <c r="D2" s="160"/>
      <c r="E2" s="160"/>
      <c r="F2" s="160"/>
      <c r="G2" s="160"/>
      <c r="H2" s="160"/>
      <c r="I2" s="160"/>
    </row>
    <row r="3" spans="1:9" customFormat="1" ht="30" customHeight="1" x14ac:dyDescent="0.2">
      <c r="B3" s="193" t="s">
        <v>217</v>
      </c>
      <c r="C3" s="185" t="s">
        <v>78</v>
      </c>
      <c r="D3" s="186"/>
      <c r="E3" s="186"/>
      <c r="F3" s="186"/>
      <c r="G3" s="186"/>
      <c r="H3" s="187"/>
      <c r="I3" s="188" t="s">
        <v>0</v>
      </c>
    </row>
    <row r="4" spans="1:9" customFormat="1" ht="30" customHeight="1" x14ac:dyDescent="0.2">
      <c r="B4" s="197"/>
      <c r="C4" s="202" t="s">
        <v>79</v>
      </c>
      <c r="D4" s="203"/>
      <c r="E4" s="203" t="s">
        <v>80</v>
      </c>
      <c r="F4" s="203"/>
      <c r="G4" s="204" t="s">
        <v>81</v>
      </c>
      <c r="H4" s="204"/>
      <c r="I4" s="201"/>
    </row>
    <row r="5" spans="1:9" customFormat="1" ht="15" customHeight="1" x14ac:dyDescent="0.2">
      <c r="B5" s="195"/>
      <c r="C5" s="127" t="s">
        <v>2</v>
      </c>
      <c r="D5" s="127" t="s">
        <v>77</v>
      </c>
      <c r="E5" s="127" t="s">
        <v>2</v>
      </c>
      <c r="F5" s="127" t="s">
        <v>77</v>
      </c>
      <c r="G5" s="127" t="s">
        <v>2</v>
      </c>
      <c r="H5" s="127" t="s">
        <v>77</v>
      </c>
      <c r="I5" s="189"/>
    </row>
    <row r="6" spans="1:9" customFormat="1" ht="30" customHeight="1" x14ac:dyDescent="0.2">
      <c r="B6" s="56" t="s">
        <v>0</v>
      </c>
      <c r="C6" s="126">
        <f>C7+C14+C15+C13+C12+C11+C10+C9+C8</f>
        <v>719</v>
      </c>
      <c r="D6" s="111">
        <v>100</v>
      </c>
      <c r="E6" s="129">
        <f>E7+E14+E15+E13+E12+E11+E10+E9+E8</f>
        <v>65</v>
      </c>
      <c r="F6" s="111">
        <v>100</v>
      </c>
      <c r="G6" s="128">
        <f>G7+G14+G15+G13+G12+G11+G10+G9+G8</f>
        <v>735</v>
      </c>
      <c r="H6" s="111">
        <v>100</v>
      </c>
      <c r="I6" s="87">
        <f>C6+E6+G6</f>
        <v>1519</v>
      </c>
    </row>
    <row r="7" spans="1:9" customFormat="1" ht="15" customHeight="1" x14ac:dyDescent="0.2">
      <c r="B7" s="106" t="s">
        <v>200</v>
      </c>
      <c r="C7" s="68">
        <v>354</v>
      </c>
      <c r="D7" s="102">
        <f>C7/C6*100</f>
        <v>49.235048678720446</v>
      </c>
      <c r="E7" s="65">
        <v>31</v>
      </c>
      <c r="F7" s="102">
        <f>E7/E6*100</f>
        <v>47.692307692307693</v>
      </c>
      <c r="G7" s="65">
        <v>358</v>
      </c>
      <c r="H7" s="102">
        <f>G7/G6*100</f>
        <v>48.707482993197274</v>
      </c>
      <c r="I7" s="68">
        <f>C7+E7+G7</f>
        <v>743</v>
      </c>
    </row>
    <row r="8" spans="1:9" customFormat="1" ht="15" customHeight="1" x14ac:dyDescent="0.2">
      <c r="B8" s="106" t="s">
        <v>201</v>
      </c>
      <c r="C8" s="68">
        <v>125</v>
      </c>
      <c r="D8" s="102">
        <f>C8/C6*100</f>
        <v>17.385257301808068</v>
      </c>
      <c r="E8" s="65">
        <v>19</v>
      </c>
      <c r="F8" s="102">
        <f>E8/E6*100</f>
        <v>29.230769230769234</v>
      </c>
      <c r="G8" s="65">
        <v>216</v>
      </c>
      <c r="H8" s="102">
        <f>G8/G6*100</f>
        <v>29.387755102040821</v>
      </c>
      <c r="I8" s="68">
        <f t="shared" ref="I8:I15" si="0">C8+E8+G8</f>
        <v>360</v>
      </c>
    </row>
    <row r="9" spans="1:9" customFormat="1" ht="15" customHeight="1" x14ac:dyDescent="0.2">
      <c r="B9" s="106" t="s">
        <v>202</v>
      </c>
      <c r="C9" s="68">
        <v>171</v>
      </c>
      <c r="D9" s="102">
        <f>C9/C6*100</f>
        <v>23.783031988873436</v>
      </c>
      <c r="E9" s="65">
        <v>14</v>
      </c>
      <c r="F9" s="102">
        <f>E9/E6*100</f>
        <v>21.53846153846154</v>
      </c>
      <c r="G9" s="65">
        <v>99</v>
      </c>
      <c r="H9" s="102">
        <f>G9/G6*100</f>
        <v>13.469387755102041</v>
      </c>
      <c r="I9" s="68">
        <f t="shared" si="0"/>
        <v>284</v>
      </c>
    </row>
    <row r="10" spans="1:9" customFormat="1" ht="15" customHeight="1" x14ac:dyDescent="0.2">
      <c r="B10" s="106" t="s">
        <v>203</v>
      </c>
      <c r="C10" s="68">
        <v>34</v>
      </c>
      <c r="D10" s="102">
        <f>C10/C6*100</f>
        <v>4.7287899860917939</v>
      </c>
      <c r="E10" s="65">
        <v>0</v>
      </c>
      <c r="F10" s="102">
        <f>E10/E6*100</f>
        <v>0</v>
      </c>
      <c r="G10" s="65">
        <v>32</v>
      </c>
      <c r="H10" s="102">
        <f>G10/G6*100</f>
        <v>4.353741496598639</v>
      </c>
      <c r="I10" s="68">
        <f t="shared" si="0"/>
        <v>66</v>
      </c>
    </row>
    <row r="11" spans="1:9" customFormat="1" ht="15" customHeight="1" x14ac:dyDescent="0.2">
      <c r="B11" s="106" t="s">
        <v>204</v>
      </c>
      <c r="C11" s="68">
        <v>17</v>
      </c>
      <c r="D11" s="102">
        <f>C11/C6*100</f>
        <v>2.364394993045897</v>
      </c>
      <c r="E11" s="65">
        <v>1</v>
      </c>
      <c r="F11" s="102">
        <f>E11/E6*100</f>
        <v>1.5384615384615385</v>
      </c>
      <c r="G11" s="65">
        <v>16</v>
      </c>
      <c r="H11" s="102">
        <f>G11/G6*100</f>
        <v>2.1768707482993195</v>
      </c>
      <c r="I11" s="68">
        <f t="shared" si="0"/>
        <v>34</v>
      </c>
    </row>
    <row r="12" spans="1:9" customFormat="1" ht="15" customHeight="1" x14ac:dyDescent="0.2">
      <c r="B12" s="106" t="s">
        <v>205</v>
      </c>
      <c r="C12" s="68">
        <v>6</v>
      </c>
      <c r="D12" s="102">
        <f>C12/C6*100</f>
        <v>0.83449235048678716</v>
      </c>
      <c r="E12" s="65">
        <v>0</v>
      </c>
      <c r="F12" s="102">
        <f>E12/E6*100</f>
        <v>0</v>
      </c>
      <c r="G12" s="65">
        <v>7</v>
      </c>
      <c r="H12" s="102">
        <f>G12/G6*100</f>
        <v>0.95238095238095244</v>
      </c>
      <c r="I12" s="68">
        <f t="shared" si="0"/>
        <v>13</v>
      </c>
    </row>
    <row r="13" spans="1:9" customFormat="1" ht="15" customHeight="1" x14ac:dyDescent="0.2">
      <c r="B13" s="106" t="s">
        <v>206</v>
      </c>
      <c r="C13" s="68">
        <v>5</v>
      </c>
      <c r="D13" s="102">
        <f>C13/C6*100</f>
        <v>0.69541029207232274</v>
      </c>
      <c r="E13" s="65">
        <v>0</v>
      </c>
      <c r="F13" s="102">
        <f>E13/E6*100</f>
        <v>0</v>
      </c>
      <c r="G13" s="65">
        <v>2</v>
      </c>
      <c r="H13" s="102">
        <f>G13/G6*100</f>
        <v>0.27210884353741494</v>
      </c>
      <c r="I13" s="68">
        <f t="shared" si="0"/>
        <v>7</v>
      </c>
    </row>
    <row r="14" spans="1:9" customFormat="1" ht="15" customHeight="1" x14ac:dyDescent="0.2">
      <c r="B14" s="106" t="s">
        <v>207</v>
      </c>
      <c r="C14" s="68">
        <v>6</v>
      </c>
      <c r="D14" s="102">
        <f>C14/C6*100</f>
        <v>0.83449235048678716</v>
      </c>
      <c r="E14" s="65">
        <v>0</v>
      </c>
      <c r="F14" s="102">
        <f>E14/E6*100</f>
        <v>0</v>
      </c>
      <c r="G14" s="65">
        <v>2</v>
      </c>
      <c r="H14" s="102">
        <f>G14/G6*100</f>
        <v>0.27210884353741494</v>
      </c>
      <c r="I14" s="68">
        <f t="shared" si="0"/>
        <v>8</v>
      </c>
    </row>
    <row r="15" spans="1:9" customFormat="1" ht="15" customHeight="1" x14ac:dyDescent="0.2">
      <c r="B15" s="79" t="s">
        <v>208</v>
      </c>
      <c r="C15" s="75">
        <v>1</v>
      </c>
      <c r="D15" s="103">
        <f>C15/C6*100</f>
        <v>0.13908205841446453</v>
      </c>
      <c r="E15" s="77">
        <v>0</v>
      </c>
      <c r="F15" s="103">
        <f>E15/E6*100</f>
        <v>0</v>
      </c>
      <c r="G15" s="77">
        <v>3</v>
      </c>
      <c r="H15" s="103">
        <f>G15/G6*100</f>
        <v>0.40816326530612246</v>
      </c>
      <c r="I15" s="75">
        <f t="shared" si="0"/>
        <v>4</v>
      </c>
    </row>
    <row r="16" spans="1:9" customFormat="1" ht="15" customHeight="1" x14ac:dyDescent="0.2"/>
    <row r="17" spans="1:9" customFormat="1" ht="45" customHeight="1" x14ac:dyDescent="0.2">
      <c r="A17" s="9" t="s">
        <v>12</v>
      </c>
      <c r="B17" s="176" t="s">
        <v>245</v>
      </c>
      <c r="C17" s="176"/>
      <c r="D17" s="176"/>
      <c r="E17" s="176"/>
      <c r="F17" s="176"/>
      <c r="G17" s="176"/>
      <c r="H17" s="176"/>
      <c r="I17" s="176"/>
    </row>
    <row r="18" spans="1:9" customFormat="1" ht="24" customHeight="1" x14ac:dyDescent="0.2">
      <c r="A18" s="9" t="s">
        <v>3</v>
      </c>
      <c r="B18" s="159" t="s">
        <v>249</v>
      </c>
      <c r="C18" s="159"/>
      <c r="D18" s="159"/>
      <c r="E18" s="159"/>
      <c r="F18" s="159"/>
      <c r="G18" s="159"/>
      <c r="H18" s="159"/>
      <c r="I18" s="159"/>
    </row>
    <row r="19" spans="1:9" customFormat="1" ht="15" customHeight="1" x14ac:dyDescent="0.2">
      <c r="A19" s="11" t="s">
        <v>4</v>
      </c>
      <c r="B19" s="59" t="s">
        <v>228</v>
      </c>
      <c r="C19" s="59"/>
      <c r="D19" s="59"/>
      <c r="E19" s="59"/>
      <c r="F19" s="59"/>
      <c r="G19" s="59"/>
      <c r="H19" s="59"/>
      <c r="I19" s="17"/>
    </row>
    <row r="20" spans="1:9" customFormat="1" ht="15" customHeight="1" x14ac:dyDescent="0.2">
      <c r="A20" s="10" t="s">
        <v>5</v>
      </c>
      <c r="B20" s="158" t="s">
        <v>229</v>
      </c>
      <c r="C20" s="158"/>
      <c r="D20" s="158"/>
      <c r="E20" s="158"/>
      <c r="F20" s="158"/>
      <c r="G20" s="158"/>
      <c r="H20" s="158"/>
      <c r="I20" s="17"/>
    </row>
    <row r="21" spans="1:9" customFormat="1" ht="15" customHeight="1" x14ac:dyDescent="0.2"/>
    <row r="22" spans="1:9" customFormat="1" ht="15" customHeight="1" x14ac:dyDescent="0.2"/>
    <row r="23" spans="1:9" customFormat="1" ht="15" customHeight="1" x14ac:dyDescent="0.2"/>
    <row r="24" spans="1:9" customFormat="1" ht="15" customHeight="1" x14ac:dyDescent="0.2"/>
    <row r="25" spans="1:9" customFormat="1" ht="15" customHeight="1" x14ac:dyDescent="0.2"/>
    <row r="26" spans="1:9" customFormat="1" ht="15" customHeight="1" x14ac:dyDescent="0.2"/>
    <row r="27" spans="1:9" customFormat="1" ht="15" customHeight="1" x14ac:dyDescent="0.2"/>
    <row r="28" spans="1:9" customFormat="1" ht="15" customHeight="1" x14ac:dyDescent="0.2"/>
    <row r="29" spans="1:9" customFormat="1" ht="15" customHeight="1" x14ac:dyDescent="0.2"/>
    <row r="30" spans="1:9" customFormat="1" ht="15" customHeight="1" x14ac:dyDescent="0.2"/>
    <row r="31" spans="1:9" customFormat="1" ht="30" customHeight="1" x14ac:dyDescent="0.2">
      <c r="A31" s="2"/>
    </row>
    <row r="32" spans="1:9" customFormat="1" ht="15" customHeight="1" x14ac:dyDescent="0.2">
      <c r="A32" s="2"/>
    </row>
    <row r="33" spans="1:1" customFormat="1" ht="15" customHeight="1" x14ac:dyDescent="0.2">
      <c r="A33" s="2"/>
    </row>
    <row r="34" spans="1:1" customFormat="1" ht="15" customHeight="1" x14ac:dyDescent="0.2">
      <c r="A34" s="2"/>
    </row>
    <row r="35" spans="1:1" customFormat="1" ht="15" customHeight="1" x14ac:dyDescent="0.2">
      <c r="A35" s="2"/>
    </row>
    <row r="36" spans="1:1" customFormat="1" ht="15" customHeight="1" x14ac:dyDescent="0.2">
      <c r="A36" s="2"/>
    </row>
    <row r="37" spans="1:1" customFormat="1" ht="15" customHeight="1" x14ac:dyDescent="0.2"/>
    <row r="38" spans="1:1" customFormat="1" ht="15" customHeight="1" x14ac:dyDescent="0.2"/>
    <row r="39" spans="1:1" customFormat="1" ht="15" customHeight="1" x14ac:dyDescent="0.2"/>
    <row r="40" spans="1:1" customFormat="1" ht="15" customHeight="1" x14ac:dyDescent="0.2"/>
    <row r="41" spans="1:1" customFormat="1" ht="15" customHeight="1" x14ac:dyDescent="0.2"/>
    <row r="42" spans="1:1" customFormat="1" ht="15" customHeight="1" x14ac:dyDescent="0.2"/>
    <row r="43" spans="1:1" customFormat="1" ht="15" customHeight="1" x14ac:dyDescent="0.2"/>
    <row r="44" spans="1:1" customFormat="1" ht="15" customHeight="1" x14ac:dyDescent="0.2"/>
    <row r="45" spans="1:1" customFormat="1" ht="15" customHeight="1" x14ac:dyDescent="0.2"/>
    <row r="46" spans="1:1" customFormat="1" ht="15" customHeight="1" x14ac:dyDescent="0.2"/>
    <row r="47" spans="1:1" customFormat="1" ht="15" customHeight="1" x14ac:dyDescent="0.2"/>
    <row r="48" spans="1:1"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spans="2:8" customFormat="1" ht="15" customHeight="1" x14ac:dyDescent="0.2"/>
    <row r="66" spans="2:8" customFormat="1" ht="15" customHeight="1" x14ac:dyDescent="0.2"/>
    <row r="67" spans="2:8" customFormat="1" ht="15" customHeight="1" x14ac:dyDescent="0.2"/>
    <row r="68" spans="2:8" customFormat="1" ht="15" customHeight="1" x14ac:dyDescent="0.2"/>
    <row r="69" spans="2:8" customFormat="1" ht="15" customHeight="1" x14ac:dyDescent="0.2"/>
    <row r="70" spans="2:8" customFormat="1" ht="15" customHeight="1" x14ac:dyDescent="0.2"/>
    <row r="71" spans="2:8" customFormat="1" ht="15" customHeight="1" x14ac:dyDescent="0.2"/>
    <row r="72" spans="2:8" customFormat="1" ht="15" customHeight="1" x14ac:dyDescent="0.2"/>
    <row r="73" spans="2:8" customFormat="1" ht="15" customHeight="1" x14ac:dyDescent="0.2">
      <c r="B73" s="1"/>
      <c r="C73" s="1"/>
      <c r="D73" s="1"/>
      <c r="E73" s="1"/>
      <c r="F73" s="1"/>
      <c r="G73" s="1"/>
      <c r="H73" s="1"/>
    </row>
    <row r="74" spans="2:8" customFormat="1" ht="15" customHeight="1" x14ac:dyDescent="0.2">
      <c r="B74" s="1"/>
      <c r="C74" s="1"/>
      <c r="D74" s="1"/>
      <c r="E74" s="1"/>
      <c r="F74" s="1"/>
      <c r="G74" s="1"/>
      <c r="H74" s="1"/>
    </row>
    <row r="75" spans="2:8" customFormat="1" ht="15" customHeight="1" x14ac:dyDescent="0.2">
      <c r="B75" s="1"/>
      <c r="C75" s="1"/>
      <c r="D75" s="1"/>
      <c r="E75" s="1"/>
      <c r="F75" s="1"/>
      <c r="G75" s="1"/>
      <c r="H75" s="1"/>
    </row>
    <row r="76" spans="2:8" customFormat="1" ht="15" customHeight="1" x14ac:dyDescent="0.2">
      <c r="B76" s="1"/>
      <c r="C76" s="1"/>
      <c r="D76" s="1"/>
      <c r="E76" s="1"/>
      <c r="F76" s="1"/>
      <c r="G76" s="1"/>
      <c r="H76" s="1"/>
    </row>
    <row r="77" spans="2:8" customFormat="1" ht="15" customHeight="1" x14ac:dyDescent="0.2">
      <c r="B77" s="1"/>
      <c r="C77" s="1"/>
      <c r="D77" s="1"/>
      <c r="E77" s="1"/>
      <c r="F77" s="1"/>
      <c r="G77" s="1"/>
      <c r="H77" s="1"/>
    </row>
    <row r="78" spans="2:8" customFormat="1" ht="15" customHeight="1" x14ac:dyDescent="0.2">
      <c r="B78" s="1"/>
      <c r="C78" s="1"/>
      <c r="D78" s="1"/>
      <c r="E78" s="1"/>
      <c r="F78" s="1"/>
      <c r="G78" s="1"/>
      <c r="H78" s="1"/>
    </row>
    <row r="79" spans="2:8" customFormat="1" ht="15" customHeight="1" x14ac:dyDescent="0.2">
      <c r="B79" s="1"/>
      <c r="C79" s="1"/>
      <c r="D79" s="1"/>
      <c r="E79" s="1"/>
      <c r="F79" s="1"/>
      <c r="G79" s="1"/>
      <c r="H79" s="1"/>
    </row>
    <row r="80" spans="2:8" customFormat="1" ht="15" customHeight="1" x14ac:dyDescent="0.2">
      <c r="B80" s="1"/>
      <c r="C80" s="1"/>
      <c r="D80" s="1"/>
      <c r="E80" s="1"/>
      <c r="F80" s="1"/>
      <c r="G80" s="1"/>
      <c r="H80" s="1"/>
    </row>
    <row r="81" spans="2:8" customFormat="1" ht="15" customHeight="1" x14ac:dyDescent="0.2">
      <c r="B81" s="1"/>
      <c r="C81" s="1"/>
      <c r="D81" s="1"/>
      <c r="E81" s="1"/>
      <c r="F81" s="1"/>
      <c r="G81" s="1"/>
      <c r="H81" s="1"/>
    </row>
    <row r="82" spans="2:8" customFormat="1" ht="15" customHeight="1" x14ac:dyDescent="0.2">
      <c r="B82" s="1"/>
      <c r="C82" s="1"/>
      <c r="D82" s="1"/>
      <c r="E82" s="1"/>
      <c r="F82" s="1"/>
      <c r="G82" s="1"/>
      <c r="H82" s="1"/>
    </row>
    <row r="83" spans="2:8" customFormat="1" ht="15" customHeight="1" x14ac:dyDescent="0.2">
      <c r="B83" s="1"/>
      <c r="C83" s="1"/>
      <c r="D83" s="1"/>
      <c r="E83" s="1"/>
      <c r="F83" s="1"/>
      <c r="G83" s="1"/>
      <c r="H83" s="1"/>
    </row>
    <row r="84" spans="2:8" customFormat="1" ht="15" customHeight="1" x14ac:dyDescent="0.2">
      <c r="B84" s="1"/>
      <c r="C84" s="1"/>
      <c r="D84" s="1"/>
      <c r="E84" s="1"/>
      <c r="F84" s="1"/>
      <c r="G84" s="1"/>
      <c r="H84" s="1"/>
    </row>
    <row r="85" spans="2:8" customFormat="1" ht="15" customHeight="1" x14ac:dyDescent="0.2">
      <c r="B85" s="1"/>
      <c r="C85" s="1"/>
      <c r="D85" s="1"/>
      <c r="E85" s="1"/>
      <c r="F85" s="1"/>
      <c r="G85" s="1"/>
      <c r="H85" s="1"/>
    </row>
    <row r="86" spans="2:8" customFormat="1" ht="15" customHeight="1" x14ac:dyDescent="0.2">
      <c r="B86" s="1"/>
      <c r="C86" s="1"/>
      <c r="D86" s="1"/>
      <c r="E86" s="1"/>
      <c r="F86" s="1"/>
      <c r="G86" s="1"/>
      <c r="H86" s="1"/>
    </row>
  </sheetData>
  <mergeCells count="10">
    <mergeCell ref="B18:I18"/>
    <mergeCell ref="B20:H20"/>
    <mergeCell ref="B2:I2"/>
    <mergeCell ref="B3:B5"/>
    <mergeCell ref="C3:H3"/>
    <mergeCell ref="I3:I5"/>
    <mergeCell ref="C4:D4"/>
    <mergeCell ref="E4:F4"/>
    <mergeCell ref="G4:H4"/>
    <mergeCell ref="B17:I17"/>
  </mergeCells>
  <hyperlinks>
    <hyperlink ref="C20:H20" r:id="rId1" display="http://observatorioemigracao.pt/np4/8713.html" xr:uid="{00000000-0004-0000-1100-000000000000}"/>
    <hyperlink ref="B20" r:id="rId2" xr:uid="{00000000-0004-0000-1100-000001000000}"/>
    <hyperlink ref="C1" location="Indice!A1" display="[índice Ç]" xr:uid="{00000000-0004-0000-1100-000002000000}"/>
  </hyperlinks>
  <pageMargins left="0.7" right="0.7" top="0.75" bottom="0.75" header="0.3" footer="0.3"/>
  <pageSetup paperSize="9" orientation="portrait" horizontalDpi="4294967293"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96"/>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G1" s="7"/>
    </row>
    <row r="2" spans="1:7" ht="30" customHeight="1" x14ac:dyDescent="0.2">
      <c r="B2" s="207" t="s">
        <v>220</v>
      </c>
      <c r="C2" s="208"/>
      <c r="D2" s="208"/>
      <c r="E2" s="208"/>
      <c r="F2" s="208"/>
      <c r="G2" s="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row r="19" spans="1:11" customFormat="1" ht="15" customHeight="1" x14ac:dyDescent="0.2"/>
    <row r="20" spans="1:11" customFormat="1" ht="15" customHeight="1" x14ac:dyDescent="0.2"/>
    <row r="21" spans="1:11" customFormat="1" ht="15" customHeight="1" x14ac:dyDescent="0.2">
      <c r="A21" s="2"/>
      <c r="B21" s="1"/>
      <c r="C21" s="1"/>
      <c r="D21" s="2"/>
      <c r="E21" s="2"/>
      <c r="F21" s="2"/>
      <c r="G21" s="2"/>
    </row>
    <row r="22" spans="1:11" customFormat="1" ht="15" customHeight="1" x14ac:dyDescent="0.2">
      <c r="A22" s="2"/>
      <c r="B22" s="1"/>
      <c r="C22" s="1"/>
      <c r="D22" s="2"/>
      <c r="E22" s="2"/>
      <c r="F22" s="2"/>
      <c r="G22" s="2"/>
    </row>
    <row r="23" spans="1:11" customFormat="1" ht="30" customHeight="1" x14ac:dyDescent="0.2">
      <c r="A23" s="9" t="s">
        <v>12</v>
      </c>
      <c r="B23" s="176" t="s">
        <v>61</v>
      </c>
      <c r="C23" s="176"/>
      <c r="D23" s="176"/>
      <c r="E23" s="176"/>
      <c r="F23" s="176"/>
      <c r="G23" s="176"/>
      <c r="H23" s="73"/>
      <c r="I23" s="73"/>
      <c r="J23" s="73"/>
      <c r="K23" s="73"/>
    </row>
    <row r="24" spans="1:11" customFormat="1" ht="30" customHeight="1" x14ac:dyDescent="0.2">
      <c r="A24" s="9" t="s">
        <v>3</v>
      </c>
      <c r="B24" s="184" t="s">
        <v>230</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6:D26"/>
    <mergeCell ref="B2:F2"/>
    <mergeCell ref="B25:C25"/>
    <mergeCell ref="B24:G24"/>
    <mergeCell ref="B23:G23"/>
  </mergeCells>
  <hyperlinks>
    <hyperlink ref="C1" location="Indice!A1" display="[índice Ç]" xr:uid="{00000000-0004-0000-1200-000000000000}"/>
    <hyperlink ref="B26" r:id="rId1" xr:uid="{00000000-0004-0000-1200-000001000000}"/>
    <hyperlink ref="B26:D26" r:id="rId2" display="http://observatorioemigracao.pt/np4/8713.html" xr:uid="{00000000-0004-0000-1200-000002000000}"/>
  </hyperlinks>
  <pageMargins left="0.7" right="0.7" top="0.75" bottom="0.75" header="0.3" footer="0.3"/>
  <pageSetup paperSize="9" orientation="portrait" horizontalDpi="4294967293"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6"/>
  <sheetViews>
    <sheetView showGridLines="0" workbookViewId="0">
      <selection activeCell="B2" sqref="B2:K2"/>
    </sheetView>
  </sheetViews>
  <sheetFormatPr defaultColWidth="12.83203125" defaultRowHeight="15" customHeight="1" x14ac:dyDescent="0.2"/>
  <cols>
    <col min="1" max="1" width="14.83203125" style="2" customWidth="1"/>
    <col min="2" max="3" width="14.83203125" style="1" customWidth="1"/>
    <col min="4" max="11" width="14.83203125" style="2" customWidth="1"/>
    <col min="12" max="16" width="12.83203125" style="2"/>
    <col min="17" max="17" width="13.83203125" style="2" bestFit="1" customWidth="1"/>
    <col min="18" max="19" width="13" style="2" bestFit="1" customWidth="1"/>
    <col min="20" max="16384" width="12.83203125" style="2"/>
  </cols>
  <sheetData>
    <row r="1" spans="1:12" ht="30" customHeight="1" x14ac:dyDescent="0.2">
      <c r="A1" s="3"/>
      <c r="B1" s="4"/>
      <c r="C1" s="7" t="s">
        <v>15</v>
      </c>
      <c r="D1" s="5"/>
      <c r="E1" s="5"/>
      <c r="F1" s="5"/>
      <c r="G1" s="5"/>
      <c r="H1" s="6"/>
      <c r="I1" s="6"/>
      <c r="J1" s="6"/>
      <c r="K1" s="7"/>
      <c r="L1" s="6"/>
    </row>
    <row r="2" spans="1:12" ht="30" customHeight="1" thickBot="1" x14ac:dyDescent="0.25">
      <c r="B2" s="160" t="s">
        <v>63</v>
      </c>
      <c r="C2" s="160"/>
      <c r="D2" s="160"/>
      <c r="E2" s="160"/>
      <c r="F2" s="160"/>
      <c r="G2" s="160"/>
      <c r="H2" s="160"/>
      <c r="I2" s="160"/>
      <c r="J2" s="160"/>
      <c r="K2" s="160"/>
      <c r="L2" s="21"/>
    </row>
    <row r="3" spans="1:12" customFormat="1" ht="30" customHeight="1" x14ac:dyDescent="0.2">
      <c r="B3" s="161" t="s">
        <v>1</v>
      </c>
      <c r="C3" s="167" t="s">
        <v>17</v>
      </c>
      <c r="D3" s="168"/>
      <c r="E3" s="165" t="s">
        <v>18</v>
      </c>
      <c r="F3" s="166"/>
      <c r="G3" s="166"/>
      <c r="H3" s="166"/>
      <c r="I3" s="166"/>
      <c r="J3" s="166"/>
      <c r="K3" s="166"/>
    </row>
    <row r="4" spans="1:12" customFormat="1" ht="30" customHeight="1" x14ac:dyDescent="0.2">
      <c r="B4" s="162"/>
      <c r="C4" s="169"/>
      <c r="D4" s="170"/>
      <c r="E4" s="171" t="s">
        <v>0</v>
      </c>
      <c r="F4" s="172"/>
      <c r="G4" s="173"/>
      <c r="H4" s="174" t="s">
        <v>19</v>
      </c>
      <c r="I4" s="175"/>
      <c r="J4" s="175"/>
      <c r="K4" s="175"/>
    </row>
    <row r="5" spans="1:12" customFormat="1" ht="45" customHeight="1" x14ac:dyDescent="0.2">
      <c r="B5" s="163"/>
      <c r="C5" s="22" t="s">
        <v>2</v>
      </c>
      <c r="D5" s="23" t="s">
        <v>7</v>
      </c>
      <c r="E5" s="32" t="s">
        <v>2</v>
      </c>
      <c r="F5" s="147" t="s">
        <v>261</v>
      </c>
      <c r="G5" s="33" t="s">
        <v>7</v>
      </c>
      <c r="H5" s="22" t="s">
        <v>2</v>
      </c>
      <c r="I5" s="33" t="s">
        <v>262</v>
      </c>
      <c r="J5" s="24" t="s">
        <v>10</v>
      </c>
      <c r="K5" s="25" t="s">
        <v>7</v>
      </c>
    </row>
    <row r="6" spans="1:12" customFormat="1" ht="15" customHeight="1" x14ac:dyDescent="0.2">
      <c r="B6" s="38">
        <v>1999</v>
      </c>
      <c r="C6" s="69" t="s">
        <v>20</v>
      </c>
      <c r="D6" s="70" t="s">
        <v>21</v>
      </c>
      <c r="E6" s="69" t="s">
        <v>22</v>
      </c>
      <c r="F6" s="71">
        <v>7.2</v>
      </c>
      <c r="G6" s="72" t="s">
        <v>21</v>
      </c>
      <c r="H6" s="122">
        <v>571874</v>
      </c>
      <c r="I6" s="130">
        <v>1</v>
      </c>
      <c r="J6" s="72">
        <v>13.3</v>
      </c>
      <c r="K6" s="72" t="s">
        <v>21</v>
      </c>
    </row>
    <row r="7" spans="1:12" customFormat="1" ht="15" customHeight="1" x14ac:dyDescent="0.2">
      <c r="B7" s="39">
        <v>2000</v>
      </c>
      <c r="C7" s="68" t="s">
        <v>59</v>
      </c>
      <c r="D7" s="64">
        <v>0.6</v>
      </c>
      <c r="E7" s="68" t="s">
        <v>60</v>
      </c>
      <c r="F7" s="65">
        <v>10.4</v>
      </c>
      <c r="G7" s="66">
        <v>45.8</v>
      </c>
      <c r="H7" s="123">
        <v>831900</v>
      </c>
      <c r="I7" s="67">
        <v>1.4</v>
      </c>
      <c r="J7" s="66">
        <v>13.2</v>
      </c>
      <c r="K7" s="66">
        <v>45.5</v>
      </c>
    </row>
    <row r="8" spans="1:12" customFormat="1" ht="15" customHeight="1" x14ac:dyDescent="0.2">
      <c r="B8" s="39">
        <v>2005</v>
      </c>
      <c r="C8" s="68" t="s">
        <v>57</v>
      </c>
      <c r="D8" s="64">
        <v>3.7</v>
      </c>
      <c r="E8" s="68" t="s">
        <v>58</v>
      </c>
      <c r="F8" s="65">
        <v>7.9</v>
      </c>
      <c r="G8" s="66">
        <v>-21</v>
      </c>
      <c r="H8" s="123">
        <v>567000</v>
      </c>
      <c r="I8" s="67">
        <v>0.9</v>
      </c>
      <c r="J8" s="66">
        <v>11.4</v>
      </c>
      <c r="K8" s="66">
        <v>-31.8</v>
      </c>
    </row>
    <row r="9" spans="1:12" customFormat="1" ht="15" customHeight="1" x14ac:dyDescent="0.2">
      <c r="B9" s="39">
        <v>2006</v>
      </c>
      <c r="C9" s="68" t="s">
        <v>55</v>
      </c>
      <c r="D9" s="64">
        <v>0.7</v>
      </c>
      <c r="E9" s="68" t="s">
        <v>56</v>
      </c>
      <c r="F9" s="65">
        <v>8.1</v>
      </c>
      <c r="G9" s="66">
        <v>3.6</v>
      </c>
      <c r="H9" s="123">
        <v>569600</v>
      </c>
      <c r="I9" s="67">
        <v>0.9</v>
      </c>
      <c r="J9" s="66">
        <v>11.1</v>
      </c>
      <c r="K9" s="66">
        <v>0.5</v>
      </c>
    </row>
    <row r="10" spans="1:12" customFormat="1" ht="15" customHeight="1" x14ac:dyDescent="0.2">
      <c r="B10" s="39">
        <v>2007</v>
      </c>
      <c r="C10" s="68" t="s">
        <v>53</v>
      </c>
      <c r="D10" s="64">
        <v>0.7</v>
      </c>
      <c r="E10" s="68" t="s">
        <v>54</v>
      </c>
      <c r="F10" s="65">
        <v>8.3000000000000007</v>
      </c>
      <c r="G10" s="66">
        <v>2.2999999999999998</v>
      </c>
      <c r="H10" s="123">
        <v>576100</v>
      </c>
      <c r="I10" s="67">
        <v>0.9</v>
      </c>
      <c r="J10" s="125">
        <v>11</v>
      </c>
      <c r="K10" s="66">
        <v>1.1000000000000001</v>
      </c>
    </row>
    <row r="11" spans="1:12" customFormat="1" ht="15" customHeight="1" x14ac:dyDescent="0.2">
      <c r="B11" s="39">
        <v>2008</v>
      </c>
      <c r="C11" s="68" t="s">
        <v>51</v>
      </c>
      <c r="D11" s="64">
        <v>0.6</v>
      </c>
      <c r="E11" s="68" t="s">
        <v>52</v>
      </c>
      <c r="F11" s="65">
        <v>8.4</v>
      </c>
      <c r="G11" s="66">
        <v>1.7</v>
      </c>
      <c r="H11" s="123">
        <v>580598</v>
      </c>
      <c r="I11" s="67">
        <v>0.9</v>
      </c>
      <c r="J11" s="66">
        <v>10.9</v>
      </c>
      <c r="K11" s="66">
        <v>0.8</v>
      </c>
    </row>
    <row r="12" spans="1:12" customFormat="1" ht="15" customHeight="1" x14ac:dyDescent="0.2">
      <c r="B12" s="39">
        <v>2009</v>
      </c>
      <c r="C12" s="68" t="s">
        <v>49</v>
      </c>
      <c r="D12" s="64">
        <v>0.5</v>
      </c>
      <c r="E12" s="68" t="s">
        <v>50</v>
      </c>
      <c r="F12" s="65">
        <v>8.4</v>
      </c>
      <c r="G12" s="66">
        <v>1.7</v>
      </c>
      <c r="H12" s="123">
        <v>584714</v>
      </c>
      <c r="I12" s="67">
        <v>0.9</v>
      </c>
      <c r="J12" s="66">
        <v>10.8</v>
      </c>
      <c r="K12" s="66">
        <v>0.7</v>
      </c>
    </row>
    <row r="13" spans="1:12" customFormat="1" ht="15" customHeight="1" x14ac:dyDescent="0.2">
      <c r="B13" s="39">
        <v>2010</v>
      </c>
      <c r="C13" s="68" t="s">
        <v>47</v>
      </c>
      <c r="D13" s="64">
        <v>0.5</v>
      </c>
      <c r="E13" s="68" t="s">
        <v>48</v>
      </c>
      <c r="F13" s="65">
        <v>8.5</v>
      </c>
      <c r="G13" s="66">
        <v>1.5</v>
      </c>
      <c r="H13" s="123">
        <v>588276</v>
      </c>
      <c r="I13" s="67">
        <v>0.9</v>
      </c>
      <c r="J13" s="66">
        <v>10.7</v>
      </c>
      <c r="K13" s="66">
        <v>0.6</v>
      </c>
    </row>
    <row r="14" spans="1:12" customFormat="1" ht="15" customHeight="1" x14ac:dyDescent="0.2">
      <c r="B14" s="39">
        <v>2011</v>
      </c>
      <c r="C14" s="68" t="s">
        <v>45</v>
      </c>
      <c r="D14" s="64">
        <v>0.5</v>
      </c>
      <c r="E14" s="68" t="s">
        <v>46</v>
      </c>
      <c r="F14" s="65">
        <v>8.6</v>
      </c>
      <c r="G14" s="66">
        <v>1.6</v>
      </c>
      <c r="H14" s="123">
        <v>592281</v>
      </c>
      <c r="I14" s="67">
        <v>0.9</v>
      </c>
      <c r="J14" s="66">
        <v>10.6</v>
      </c>
      <c r="K14" s="66">
        <v>0.7</v>
      </c>
    </row>
    <row r="15" spans="1:12" customFormat="1" ht="15" customHeight="1" x14ac:dyDescent="0.2">
      <c r="B15" s="39">
        <v>2012</v>
      </c>
      <c r="C15" s="68" t="s">
        <v>43</v>
      </c>
      <c r="D15" s="64">
        <v>0.5</v>
      </c>
      <c r="E15" s="68" t="s">
        <v>44</v>
      </c>
      <c r="F15" s="65">
        <v>8.8000000000000007</v>
      </c>
      <c r="G15" s="66">
        <v>1.9</v>
      </c>
      <c r="H15" s="123">
        <v>599333</v>
      </c>
      <c r="I15" s="67">
        <v>0.9</v>
      </c>
      <c r="J15" s="66">
        <v>10.5</v>
      </c>
      <c r="K15" s="66">
        <v>1.2</v>
      </c>
    </row>
    <row r="16" spans="1:12" customFormat="1" ht="15" customHeight="1" x14ac:dyDescent="0.2">
      <c r="B16" s="39">
        <v>2013</v>
      </c>
      <c r="C16" s="68" t="s">
        <v>41</v>
      </c>
      <c r="D16" s="64">
        <v>0.5</v>
      </c>
      <c r="E16" s="68" t="s">
        <v>42</v>
      </c>
      <c r="F16" s="65">
        <v>8.9</v>
      </c>
      <c r="G16" s="66">
        <v>2.1</v>
      </c>
      <c r="H16" s="123">
        <v>606897</v>
      </c>
      <c r="I16" s="67">
        <v>0.9</v>
      </c>
      <c r="J16" s="66">
        <v>10.4</v>
      </c>
      <c r="K16" s="66">
        <v>1.3</v>
      </c>
    </row>
    <row r="17" spans="1:11" customFormat="1" ht="15" customHeight="1" x14ac:dyDescent="0.2">
      <c r="B17" s="39">
        <v>2014</v>
      </c>
      <c r="C17" s="68" t="s">
        <v>39</v>
      </c>
      <c r="D17" s="64">
        <v>0.9</v>
      </c>
      <c r="E17" s="68" t="s">
        <v>40</v>
      </c>
      <c r="F17" s="65">
        <v>9.1</v>
      </c>
      <c r="G17" s="66">
        <v>3.3</v>
      </c>
      <c r="H17" s="123">
        <v>615573</v>
      </c>
      <c r="I17" s="67">
        <v>0.9</v>
      </c>
      <c r="J17" s="66">
        <v>10.199999999999999</v>
      </c>
      <c r="K17" s="66">
        <v>1.4</v>
      </c>
    </row>
    <row r="18" spans="1:11" customFormat="1" ht="15" customHeight="1" x14ac:dyDescent="0.2">
      <c r="B18" s="39">
        <v>2015</v>
      </c>
      <c r="C18" s="68" t="s">
        <v>37</v>
      </c>
      <c r="D18" s="64">
        <v>0.4</v>
      </c>
      <c r="E18" s="68" t="s">
        <v>38</v>
      </c>
      <c r="F18" s="65">
        <v>9.3000000000000007</v>
      </c>
      <c r="G18" s="66">
        <v>2.2999999999999998</v>
      </c>
      <c r="H18" s="123">
        <v>621777</v>
      </c>
      <c r="I18" s="67">
        <v>0.9</v>
      </c>
      <c r="J18" s="66">
        <v>10.1</v>
      </c>
      <c r="K18" s="125">
        <v>1</v>
      </c>
    </row>
    <row r="19" spans="1:11" customFormat="1" ht="15" customHeight="1" x14ac:dyDescent="0.2">
      <c r="B19" s="39">
        <v>2016</v>
      </c>
      <c r="C19" s="68" t="s">
        <v>35</v>
      </c>
      <c r="D19" s="64">
        <v>0.3</v>
      </c>
      <c r="E19" s="68" t="s">
        <v>36</v>
      </c>
      <c r="F19" s="65">
        <v>9.4</v>
      </c>
      <c r="G19" s="125">
        <v>2</v>
      </c>
      <c r="H19" s="123">
        <v>621986</v>
      </c>
      <c r="I19" s="67">
        <v>0.9</v>
      </c>
      <c r="J19" s="66">
        <v>9.9</v>
      </c>
      <c r="K19" s="125">
        <v>0</v>
      </c>
    </row>
    <row r="20" spans="1:11" customFormat="1" ht="15" customHeight="1" x14ac:dyDescent="0.2">
      <c r="B20" s="39">
        <v>2017</v>
      </c>
      <c r="C20" s="68" t="s">
        <v>33</v>
      </c>
      <c r="D20" s="64">
        <v>0.3</v>
      </c>
      <c r="E20" s="68" t="s">
        <v>34</v>
      </c>
      <c r="F20" s="65">
        <v>9.6999999999999993</v>
      </c>
      <c r="G20" s="66">
        <v>2.5</v>
      </c>
      <c r="H20" s="123">
        <v>618214</v>
      </c>
      <c r="I20" s="67">
        <v>0.9</v>
      </c>
      <c r="J20" s="66">
        <v>9.6</v>
      </c>
      <c r="K20" s="66">
        <v>-0.6</v>
      </c>
    </row>
    <row r="21" spans="1:11" customFormat="1" ht="15" customHeight="1" x14ac:dyDescent="0.2">
      <c r="B21" s="39">
        <v>2018</v>
      </c>
      <c r="C21" s="68" t="s">
        <v>31</v>
      </c>
      <c r="D21" s="64">
        <v>0.3</v>
      </c>
      <c r="E21" s="68" t="s">
        <v>32</v>
      </c>
      <c r="F21" s="65">
        <v>9.8000000000000007</v>
      </c>
      <c r="G21" s="125">
        <v>2</v>
      </c>
      <c r="H21" s="123">
        <v>610206</v>
      </c>
      <c r="I21" s="67">
        <v>0.9</v>
      </c>
      <c r="J21" s="66">
        <v>9.3000000000000007</v>
      </c>
      <c r="K21" s="66">
        <v>-1.3</v>
      </c>
    </row>
    <row r="22" spans="1:11" customFormat="1" ht="15" customHeight="1" x14ac:dyDescent="0.2">
      <c r="B22" s="39">
        <v>2019</v>
      </c>
      <c r="C22" s="68" t="s">
        <v>29</v>
      </c>
      <c r="D22" s="64">
        <v>0.4</v>
      </c>
      <c r="E22" s="68" t="s">
        <v>30</v>
      </c>
      <c r="F22" s="102">
        <v>10</v>
      </c>
      <c r="G22" s="66">
        <v>2.4</v>
      </c>
      <c r="H22" s="123">
        <v>605300</v>
      </c>
      <c r="I22" s="67">
        <v>0.9</v>
      </c>
      <c r="J22" s="125">
        <v>9</v>
      </c>
      <c r="K22" s="66">
        <v>-0.8</v>
      </c>
    </row>
    <row r="23" spans="1:11" customFormat="1" ht="15" customHeight="1" x14ac:dyDescent="0.2">
      <c r="B23" s="40">
        <v>2020</v>
      </c>
      <c r="C23" s="63" t="s">
        <v>27</v>
      </c>
      <c r="D23" s="64">
        <v>0.3</v>
      </c>
      <c r="E23" s="63" t="s">
        <v>28</v>
      </c>
      <c r="F23" s="65">
        <v>10.199999999999999</v>
      </c>
      <c r="G23" s="66">
        <v>1.7</v>
      </c>
      <c r="H23" s="124">
        <v>588600</v>
      </c>
      <c r="I23" s="67">
        <v>0.9</v>
      </c>
      <c r="J23" s="66">
        <v>8.6</v>
      </c>
      <c r="K23" s="66">
        <v>-2.8</v>
      </c>
    </row>
    <row r="24" spans="1:11" customFormat="1" ht="15" customHeight="1" x14ac:dyDescent="0.2">
      <c r="B24" s="40">
        <v>2021</v>
      </c>
      <c r="C24" s="63" t="s">
        <v>25</v>
      </c>
      <c r="D24" s="64">
        <v>0.3</v>
      </c>
      <c r="E24" s="63" t="s">
        <v>26</v>
      </c>
      <c r="F24" s="65">
        <v>10.199999999999999</v>
      </c>
      <c r="G24" s="66">
        <v>1.2</v>
      </c>
      <c r="H24" s="124">
        <v>595200</v>
      </c>
      <c r="I24" s="67">
        <v>0.9</v>
      </c>
      <c r="J24" s="66">
        <v>8.6</v>
      </c>
      <c r="K24" s="66">
        <v>1.1000000000000001</v>
      </c>
    </row>
    <row r="25" spans="1:11" customFormat="1" ht="15" customHeight="1" x14ac:dyDescent="0.2">
      <c r="B25" s="41">
        <v>2022</v>
      </c>
      <c r="C25" s="42" t="s">
        <v>23</v>
      </c>
      <c r="D25" s="43">
        <v>0.3</v>
      </c>
      <c r="E25" s="42" t="s">
        <v>24</v>
      </c>
      <c r="F25" s="44">
        <v>10.3</v>
      </c>
      <c r="G25" s="76">
        <v>1.2</v>
      </c>
      <c r="H25" s="46">
        <v>573000</v>
      </c>
      <c r="I25" s="47">
        <v>0.8</v>
      </c>
      <c r="J25" s="45">
        <v>8.1999999999999993</v>
      </c>
      <c r="K25" s="45">
        <v>-3.7</v>
      </c>
    </row>
    <row r="26" spans="1:11" customFormat="1" ht="15" customHeight="1" x14ac:dyDescent="0.2">
      <c r="C26" s="34"/>
      <c r="D26" s="34"/>
      <c r="E26" s="34"/>
      <c r="F26" s="34"/>
    </row>
    <row r="27" spans="1:11" customFormat="1" ht="15" customHeight="1" x14ac:dyDescent="0.2">
      <c r="A27" s="9" t="s">
        <v>12</v>
      </c>
      <c r="B27" s="176" t="s">
        <v>61</v>
      </c>
      <c r="C27" s="176"/>
      <c r="D27" s="176"/>
      <c r="E27" s="176"/>
      <c r="F27" s="176"/>
      <c r="G27" s="176"/>
      <c r="H27" s="176"/>
      <c r="I27" s="176"/>
      <c r="J27" s="176"/>
      <c r="K27" s="176"/>
    </row>
    <row r="28" spans="1:11" customFormat="1" ht="15" customHeight="1" x14ac:dyDescent="0.2">
      <c r="A28" s="9" t="s">
        <v>3</v>
      </c>
      <c r="B28" s="159" t="s">
        <v>62</v>
      </c>
      <c r="C28" s="159"/>
      <c r="D28" s="159"/>
      <c r="E28" s="159"/>
      <c r="F28" s="159"/>
      <c r="G28" s="159"/>
      <c r="H28" s="159"/>
      <c r="I28" s="159"/>
      <c r="J28" s="159"/>
      <c r="K28" s="159"/>
    </row>
    <row r="29" spans="1:11" customFormat="1" ht="15" customHeight="1" x14ac:dyDescent="0.2">
      <c r="A29" s="11" t="s">
        <v>4</v>
      </c>
      <c r="B29" s="164" t="s">
        <v>228</v>
      </c>
      <c r="C29" s="164"/>
      <c r="D29" s="35"/>
      <c r="E29" s="35"/>
      <c r="F29" s="35"/>
      <c r="G29" s="17"/>
    </row>
    <row r="30" spans="1:11" customFormat="1" ht="15" customHeight="1" x14ac:dyDescent="0.2">
      <c r="A30" s="10" t="s">
        <v>5</v>
      </c>
      <c r="B30" s="158" t="s">
        <v>229</v>
      </c>
      <c r="C30" s="158"/>
      <c r="D30" s="158"/>
      <c r="E30" s="36"/>
      <c r="F30" s="36"/>
      <c r="G30" s="17"/>
    </row>
    <row r="31" spans="1:11" customFormat="1" ht="15" customHeight="1" x14ac:dyDescent="0.2"/>
    <row r="32" spans="1:11" customFormat="1" ht="15" customHeight="1" x14ac:dyDescent="0.2"/>
    <row r="33" spans="1:1" customFormat="1" ht="15" customHeight="1" x14ac:dyDescent="0.2"/>
    <row r="34" spans="1:1" customFormat="1" ht="15" customHeight="1" x14ac:dyDescent="0.2"/>
    <row r="35" spans="1:1" customFormat="1" ht="15" customHeight="1" x14ac:dyDescent="0.2"/>
    <row r="36" spans="1:1" customFormat="1" ht="15" customHeight="1" x14ac:dyDescent="0.2"/>
    <row r="37" spans="1:1" customFormat="1" ht="15" customHeight="1" x14ac:dyDescent="0.2"/>
    <row r="38" spans="1:1" customFormat="1" ht="15" customHeight="1" x14ac:dyDescent="0.2"/>
    <row r="39" spans="1:1" customFormat="1" ht="15" customHeight="1" x14ac:dyDescent="0.2"/>
    <row r="40" spans="1:1" customFormat="1" ht="15" customHeight="1" x14ac:dyDescent="0.2"/>
    <row r="41" spans="1:1" customFormat="1" ht="15" customHeight="1" x14ac:dyDescent="0.2"/>
    <row r="42" spans="1:1" customFormat="1" ht="15" customHeight="1" x14ac:dyDescent="0.2"/>
    <row r="43" spans="1:1" customFormat="1" ht="15" customHeight="1" x14ac:dyDescent="0.2"/>
    <row r="44" spans="1:1" customFormat="1" ht="15" customHeight="1" x14ac:dyDescent="0.2"/>
    <row r="45" spans="1:1" customFormat="1" ht="15" customHeight="1" x14ac:dyDescent="0.2"/>
    <row r="46" spans="1:1" customFormat="1" ht="15" customHeight="1" x14ac:dyDescent="0.2">
      <c r="A46" s="9"/>
    </row>
    <row r="47" spans="1:1" customFormat="1" ht="15" customHeight="1" x14ac:dyDescent="0.2">
      <c r="A47" s="9"/>
    </row>
    <row r="48" spans="1:1" customFormat="1" ht="15" customHeight="1" x14ac:dyDescent="0.2">
      <c r="A48" s="11"/>
    </row>
    <row r="49" spans="1:1" customFormat="1" ht="15" customHeight="1" x14ac:dyDescent="0.2">
      <c r="A49" s="10"/>
    </row>
    <row r="50" spans="1:1" customFormat="1" ht="15" customHeight="1" x14ac:dyDescent="0.2"/>
    <row r="51" spans="1:1" customFormat="1" ht="15" customHeight="1" x14ac:dyDescent="0.2"/>
    <row r="52" spans="1:1" customFormat="1" ht="15" customHeight="1" x14ac:dyDescent="0.2"/>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15" customHeight="1" x14ac:dyDescent="0.2"/>
    <row r="58" spans="1:1" customFormat="1" ht="30" customHeight="1" x14ac:dyDescent="0.2">
      <c r="A58" s="2"/>
    </row>
    <row r="59" spans="1:1" customFormat="1" ht="15" customHeight="1" x14ac:dyDescent="0.2">
      <c r="A59" s="2"/>
    </row>
    <row r="60" spans="1:1" customFormat="1" ht="15" customHeight="1" x14ac:dyDescent="0.2">
      <c r="A60" s="2"/>
    </row>
    <row r="61" spans="1:1" customFormat="1" ht="15" customHeight="1" x14ac:dyDescent="0.2"/>
    <row r="62" spans="1:1" customFormat="1" ht="15" customHeight="1" x14ac:dyDescent="0.2"/>
    <row r="63" spans="1:1" customFormat="1" ht="15" customHeight="1" x14ac:dyDescent="0.2"/>
    <row r="64" spans="1:1" customFormat="1" ht="15" customHeight="1" x14ac:dyDescent="0.2"/>
    <row r="65" spans="2:11" customFormat="1" ht="15" customHeight="1" x14ac:dyDescent="0.2"/>
    <row r="66" spans="2:11" customFormat="1" ht="15" customHeight="1" x14ac:dyDescent="0.2"/>
    <row r="67" spans="2:11" customFormat="1" ht="15" customHeight="1" x14ac:dyDescent="0.2">
      <c r="B67" s="1"/>
      <c r="C67" s="1"/>
      <c r="D67" s="2"/>
      <c r="E67" s="2"/>
      <c r="F67" s="2"/>
      <c r="G67" s="2"/>
      <c r="H67" s="2"/>
      <c r="I67" s="2"/>
      <c r="J67" s="2"/>
      <c r="K67" s="2"/>
    </row>
    <row r="68" spans="2:11" customFormat="1" ht="15" customHeight="1" x14ac:dyDescent="0.2">
      <c r="B68" s="1"/>
      <c r="C68" s="1"/>
      <c r="D68" s="2"/>
      <c r="E68" s="2"/>
      <c r="F68" s="2"/>
      <c r="G68" s="2"/>
      <c r="H68" s="2"/>
      <c r="I68" s="2"/>
      <c r="J68" s="2"/>
      <c r="K68" s="2"/>
    </row>
    <row r="69" spans="2:11" customFormat="1" ht="15" customHeight="1" x14ac:dyDescent="0.2">
      <c r="B69" s="1"/>
      <c r="C69" s="1"/>
      <c r="D69" s="2"/>
      <c r="E69" s="2"/>
      <c r="F69" s="2"/>
      <c r="G69" s="2"/>
      <c r="H69" s="2"/>
      <c r="I69" s="2"/>
      <c r="J69" s="2"/>
      <c r="K69" s="2"/>
    </row>
    <row r="70" spans="2:11" customFormat="1" ht="15" customHeight="1" x14ac:dyDescent="0.2">
      <c r="B70" s="1"/>
      <c r="C70" s="1"/>
      <c r="D70" s="2"/>
      <c r="E70" s="2"/>
      <c r="F70" s="2"/>
      <c r="G70" s="2"/>
      <c r="H70" s="2"/>
      <c r="I70" s="2"/>
      <c r="J70" s="2"/>
      <c r="K70" s="2"/>
    </row>
    <row r="71" spans="2:11" customFormat="1" ht="15" customHeight="1" x14ac:dyDescent="0.2">
      <c r="B71" s="1"/>
      <c r="C71" s="1"/>
      <c r="D71" s="2"/>
      <c r="E71" s="2"/>
      <c r="F71" s="2"/>
      <c r="G71" s="2"/>
      <c r="H71" s="2"/>
      <c r="I71" s="2"/>
      <c r="J71" s="2"/>
      <c r="K71" s="2"/>
    </row>
    <row r="72" spans="2:11" customFormat="1" ht="15" customHeight="1" x14ac:dyDescent="0.2">
      <c r="B72" s="1"/>
      <c r="C72" s="1"/>
      <c r="D72" s="2"/>
      <c r="E72" s="2"/>
      <c r="F72" s="2"/>
      <c r="G72" s="2"/>
      <c r="H72" s="2"/>
      <c r="I72" s="2"/>
      <c r="J72" s="2"/>
      <c r="K72" s="2"/>
    </row>
    <row r="73" spans="2:11" customFormat="1" ht="15" customHeight="1" x14ac:dyDescent="0.2">
      <c r="B73" s="1"/>
      <c r="C73" s="1"/>
      <c r="D73" s="2"/>
      <c r="E73" s="2"/>
      <c r="F73" s="2"/>
      <c r="G73" s="2"/>
      <c r="H73" s="2"/>
      <c r="I73" s="2"/>
      <c r="J73" s="2"/>
      <c r="K73" s="2"/>
    </row>
    <row r="74" spans="2:11" customFormat="1" ht="15" customHeight="1" x14ac:dyDescent="0.2">
      <c r="B74" s="1"/>
      <c r="C74" s="1"/>
      <c r="D74" s="2"/>
      <c r="E74" s="2"/>
      <c r="F74" s="2"/>
      <c r="G74" s="2"/>
      <c r="H74" s="2"/>
      <c r="I74" s="2"/>
      <c r="J74" s="2"/>
      <c r="K74" s="2"/>
    </row>
    <row r="75" spans="2:11" customFormat="1" ht="15" customHeight="1" x14ac:dyDescent="0.2">
      <c r="B75" s="1"/>
      <c r="C75" s="1"/>
      <c r="D75" s="2"/>
      <c r="E75" s="2"/>
      <c r="F75" s="2"/>
      <c r="G75" s="2"/>
      <c r="H75" s="2"/>
      <c r="I75" s="2"/>
      <c r="J75" s="2"/>
      <c r="K75" s="2"/>
    </row>
    <row r="76" spans="2:11" customFormat="1" ht="15" customHeight="1" x14ac:dyDescent="0.2">
      <c r="B76" s="1"/>
      <c r="C76" s="1"/>
      <c r="D76" s="2"/>
      <c r="E76" s="2"/>
      <c r="F76" s="2"/>
      <c r="G76" s="2"/>
      <c r="H76" s="2"/>
      <c r="I76" s="2"/>
      <c r="J76" s="2"/>
      <c r="K76" s="2"/>
    </row>
    <row r="77" spans="2:11" customFormat="1" ht="15" customHeight="1" x14ac:dyDescent="0.2">
      <c r="B77" s="1"/>
      <c r="C77" s="1"/>
      <c r="D77" s="2"/>
      <c r="E77" s="2"/>
      <c r="F77" s="2"/>
      <c r="G77" s="2"/>
      <c r="H77" s="2"/>
      <c r="I77" s="2"/>
      <c r="J77" s="2"/>
      <c r="K77" s="2"/>
    </row>
    <row r="78" spans="2:11" customFormat="1" ht="15" customHeight="1" x14ac:dyDescent="0.2">
      <c r="B78" s="1"/>
      <c r="C78" s="1"/>
      <c r="D78" s="2"/>
      <c r="E78" s="2"/>
      <c r="F78" s="2"/>
      <c r="G78" s="2"/>
      <c r="H78" s="2"/>
      <c r="I78" s="2"/>
      <c r="J78" s="2"/>
      <c r="K78" s="2"/>
    </row>
    <row r="79" spans="2:11" customFormat="1" ht="15" customHeight="1" x14ac:dyDescent="0.2">
      <c r="B79" s="1"/>
      <c r="C79" s="1"/>
      <c r="D79" s="2"/>
      <c r="E79" s="2"/>
      <c r="F79" s="2"/>
      <c r="G79" s="2"/>
      <c r="H79" s="2"/>
      <c r="I79" s="2"/>
      <c r="J79" s="2"/>
      <c r="K79" s="2"/>
    </row>
    <row r="80" spans="2:11" customFormat="1" ht="15" customHeight="1" x14ac:dyDescent="0.2">
      <c r="B80" s="1"/>
      <c r="C80" s="1"/>
      <c r="D80" s="2"/>
      <c r="E80" s="2"/>
      <c r="F80" s="2"/>
      <c r="G80" s="2"/>
      <c r="H80" s="2"/>
      <c r="I80" s="2"/>
      <c r="J80" s="2"/>
      <c r="K80" s="2"/>
    </row>
    <row r="81" spans="2:11" customFormat="1" ht="15" customHeight="1" x14ac:dyDescent="0.2">
      <c r="B81" s="1"/>
      <c r="C81" s="1"/>
      <c r="D81" s="2"/>
      <c r="E81" s="2"/>
      <c r="F81" s="2"/>
      <c r="G81" s="2"/>
      <c r="H81" s="2"/>
      <c r="I81" s="2"/>
      <c r="J81" s="2"/>
      <c r="K81" s="2"/>
    </row>
    <row r="82" spans="2:11" customFormat="1" ht="15" customHeight="1" x14ac:dyDescent="0.2">
      <c r="B82" s="1"/>
      <c r="C82" s="1"/>
      <c r="D82" s="2"/>
      <c r="E82" s="2"/>
      <c r="F82" s="2"/>
      <c r="G82" s="2"/>
      <c r="H82" s="2"/>
      <c r="I82" s="2"/>
      <c r="J82" s="2"/>
      <c r="K82" s="2"/>
    </row>
    <row r="83" spans="2:11" customFormat="1" ht="15" customHeight="1" x14ac:dyDescent="0.2">
      <c r="B83" s="1"/>
      <c r="C83" s="1"/>
      <c r="D83" s="2"/>
      <c r="E83" s="2"/>
      <c r="F83" s="2"/>
      <c r="G83" s="2"/>
      <c r="H83" s="2"/>
      <c r="I83" s="2"/>
      <c r="J83" s="2"/>
      <c r="K83" s="2"/>
    </row>
    <row r="84" spans="2:11" customFormat="1" ht="15" customHeight="1" x14ac:dyDescent="0.2">
      <c r="B84" s="1"/>
      <c r="C84" s="1"/>
      <c r="D84" s="2"/>
      <c r="E84" s="2"/>
      <c r="F84" s="2"/>
      <c r="G84" s="2"/>
      <c r="H84" s="2"/>
      <c r="I84" s="2"/>
      <c r="J84" s="2"/>
      <c r="K84" s="2"/>
    </row>
    <row r="85" spans="2:11" customFormat="1" ht="15" customHeight="1" x14ac:dyDescent="0.2">
      <c r="B85" s="1"/>
      <c r="C85" s="1"/>
      <c r="D85" s="2"/>
      <c r="E85" s="2"/>
      <c r="F85" s="2"/>
      <c r="G85" s="2"/>
      <c r="H85" s="2"/>
      <c r="I85" s="2"/>
      <c r="J85" s="2"/>
      <c r="K85" s="2"/>
    </row>
    <row r="86" spans="2:11" customFormat="1" ht="15" customHeight="1" x14ac:dyDescent="0.2">
      <c r="B86" s="1"/>
      <c r="C86" s="1"/>
      <c r="D86" s="2"/>
      <c r="E86" s="2"/>
      <c r="F86" s="2"/>
      <c r="G86" s="2"/>
      <c r="H86" s="2"/>
      <c r="I86" s="2"/>
      <c r="J86" s="2"/>
      <c r="K86" s="2"/>
    </row>
    <row r="87" spans="2:11" customFormat="1" ht="15" customHeight="1" x14ac:dyDescent="0.2">
      <c r="B87" s="1"/>
      <c r="C87" s="1"/>
      <c r="D87" s="2"/>
      <c r="E87" s="2"/>
      <c r="F87" s="2"/>
      <c r="G87" s="2"/>
      <c r="H87" s="2"/>
      <c r="I87" s="2"/>
      <c r="J87" s="2"/>
      <c r="K87" s="2"/>
    </row>
    <row r="88" spans="2:11" customFormat="1" ht="15" customHeight="1" x14ac:dyDescent="0.2">
      <c r="B88" s="1"/>
      <c r="C88" s="1"/>
      <c r="D88" s="2"/>
      <c r="E88" s="2"/>
      <c r="F88" s="2"/>
      <c r="G88" s="2"/>
      <c r="H88" s="2"/>
      <c r="I88" s="2"/>
      <c r="J88" s="2"/>
      <c r="K88" s="2"/>
    </row>
    <row r="89" spans="2:11" customFormat="1" ht="15" customHeight="1" x14ac:dyDescent="0.2">
      <c r="B89" s="1"/>
      <c r="C89" s="1"/>
      <c r="D89" s="2"/>
      <c r="E89" s="2"/>
      <c r="F89" s="2"/>
      <c r="G89" s="2"/>
      <c r="H89" s="2"/>
      <c r="I89" s="2"/>
      <c r="J89" s="2"/>
      <c r="K89" s="2"/>
    </row>
    <row r="90" spans="2:11" customFormat="1" ht="15" customHeight="1" x14ac:dyDescent="0.2">
      <c r="B90" s="1"/>
      <c r="C90" s="1"/>
      <c r="D90" s="2"/>
      <c r="E90" s="2"/>
      <c r="F90" s="2"/>
      <c r="G90" s="2"/>
      <c r="H90" s="2"/>
      <c r="I90" s="2"/>
      <c r="J90" s="2"/>
      <c r="K90" s="2"/>
    </row>
    <row r="91" spans="2:11" customFormat="1" ht="15" customHeight="1" x14ac:dyDescent="0.2">
      <c r="B91" s="1"/>
      <c r="C91" s="1"/>
      <c r="D91" s="2"/>
      <c r="E91" s="2"/>
      <c r="F91" s="2"/>
      <c r="G91" s="2"/>
      <c r="H91" s="2"/>
      <c r="I91" s="2"/>
      <c r="J91" s="2"/>
      <c r="K91" s="2"/>
    </row>
    <row r="92" spans="2:11" customFormat="1" ht="15" customHeight="1" x14ac:dyDescent="0.2">
      <c r="B92" s="1"/>
      <c r="C92" s="1"/>
      <c r="D92" s="2"/>
      <c r="E92" s="2"/>
      <c r="F92" s="2"/>
      <c r="G92" s="2"/>
      <c r="H92" s="2"/>
      <c r="I92" s="2"/>
      <c r="J92" s="2"/>
      <c r="K92" s="2"/>
    </row>
    <row r="93" spans="2:11" customFormat="1" ht="15" customHeight="1" x14ac:dyDescent="0.2">
      <c r="B93" s="1"/>
      <c r="C93" s="1"/>
      <c r="D93" s="2"/>
      <c r="E93" s="2"/>
      <c r="F93" s="2"/>
      <c r="G93" s="2"/>
      <c r="H93" s="2"/>
      <c r="I93" s="2"/>
      <c r="J93" s="2"/>
      <c r="K93" s="2"/>
    </row>
    <row r="94" spans="2:11" customFormat="1" ht="15" customHeight="1" x14ac:dyDescent="0.2">
      <c r="B94" s="1"/>
      <c r="C94" s="1"/>
      <c r="D94" s="2"/>
      <c r="E94" s="2"/>
      <c r="F94" s="2"/>
      <c r="G94" s="2"/>
      <c r="H94" s="2"/>
      <c r="I94" s="2"/>
      <c r="J94" s="2"/>
      <c r="K94" s="2"/>
    </row>
    <row r="95" spans="2:11" customFormat="1" ht="15" customHeight="1" x14ac:dyDescent="0.2">
      <c r="B95" s="1"/>
      <c r="C95" s="1"/>
      <c r="D95" s="2"/>
      <c r="E95" s="2"/>
      <c r="F95" s="2"/>
      <c r="G95" s="2"/>
      <c r="H95" s="2"/>
      <c r="I95" s="2"/>
      <c r="J95" s="2"/>
      <c r="K95" s="2"/>
    </row>
    <row r="96" spans="2:11" customFormat="1" ht="15" customHeight="1" x14ac:dyDescent="0.2">
      <c r="B96" s="1"/>
      <c r="C96" s="1"/>
      <c r="D96" s="2"/>
      <c r="E96" s="2"/>
      <c r="F96" s="2"/>
      <c r="G96" s="2"/>
      <c r="H96" s="2"/>
      <c r="I96" s="2"/>
      <c r="J96" s="2"/>
      <c r="K96" s="2"/>
    </row>
  </sheetData>
  <mergeCells count="10">
    <mergeCell ref="B30:D30"/>
    <mergeCell ref="B28:K28"/>
    <mergeCell ref="B2:K2"/>
    <mergeCell ref="B3:B5"/>
    <mergeCell ref="B29:C29"/>
    <mergeCell ref="E3:K3"/>
    <mergeCell ref="C3:D4"/>
    <mergeCell ref="E4:G4"/>
    <mergeCell ref="H4:K4"/>
    <mergeCell ref="B27:K27"/>
  </mergeCells>
  <hyperlinks>
    <hyperlink ref="C1" location="Indice!A1" display="[índice Ç]" xr:uid="{00000000-0004-0000-0100-000000000000}"/>
    <hyperlink ref="B30" r:id="rId1" xr:uid="{00000000-0004-0000-0100-000001000000}"/>
    <hyperlink ref="B30:D30" r:id="rId2" display="http://observatorioemigracao.pt/np4/8713.html" xr:uid="{00000000-0004-0000-0100-000002000000}"/>
  </hyperlinks>
  <pageMargins left="0.7" right="0.7" top="0.75" bottom="0.75" header="0.3" footer="0.3"/>
  <pageSetup paperSize="9" orientation="portrait" horizontalDpi="4294967293"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30" customHeight="1" x14ac:dyDescent="0.2">
      <c r="B2" s="207" t="s">
        <v>222</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91.5" customHeight="1" x14ac:dyDescent="0.2">
      <c r="A23" s="9" t="s">
        <v>12</v>
      </c>
      <c r="B23" s="176" t="s">
        <v>76</v>
      </c>
      <c r="C23" s="176"/>
      <c r="D23" s="176"/>
      <c r="E23" s="176"/>
      <c r="F23" s="176"/>
      <c r="G23" s="176"/>
    </row>
    <row r="24" spans="1:11" customFormat="1" ht="45" customHeight="1" x14ac:dyDescent="0.2">
      <c r="A24" s="9" t="s">
        <v>3</v>
      </c>
      <c r="B24" s="210" t="s">
        <v>231</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300-000000000000}"/>
    <hyperlink ref="B26" r:id="rId1" xr:uid="{00000000-0004-0000-1300-000001000000}"/>
    <hyperlink ref="B26:D26" r:id="rId2" display="http://observatorioemigracao.pt/np4/8713.html" xr:uid="{00000000-0004-0000-1300-000002000000}"/>
  </hyperlinks>
  <pageMargins left="0.7" right="0.7" top="0.75" bottom="0.75" header="0.3" footer="0.3"/>
  <pageSetup paperSize="9" orientation="portrait" horizontalDpi="4294967293" verticalDpi="0"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92"/>
  <sheetViews>
    <sheetView showGridLines="0" workbookViewId="0">
      <selection activeCell="B2" sqref="B2:G2"/>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251</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30" customHeight="1" x14ac:dyDescent="0.2">
      <c r="A23" s="9" t="s">
        <v>12</v>
      </c>
      <c r="B23" s="176" t="s">
        <v>237</v>
      </c>
      <c r="C23" s="176"/>
      <c r="D23" s="176"/>
      <c r="E23" s="176"/>
      <c r="F23" s="176"/>
      <c r="G23" s="176"/>
    </row>
    <row r="24" spans="1:11" customFormat="1" ht="24"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400-000000000000}"/>
    <hyperlink ref="B26" r:id="rId1" xr:uid="{00000000-0004-0000-1400-000001000000}"/>
    <hyperlink ref="B26:D26" r:id="rId2" display="http://observatorioemigracao.pt/np4/8713.html" xr:uid="{00000000-0004-0000-1400-000002000000}"/>
  </hyperlinks>
  <pageMargins left="0.7" right="0.7" top="0.75" bottom="0.75" header="0.3" footer="0.3"/>
  <pageSetup paperSize="9" orientation="portrait" horizontalDpi="4294967293"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63"/>
  <sheetViews>
    <sheetView showGridLines="0" zoomScaleNormal="10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30" customHeight="1" x14ac:dyDescent="0.2">
      <c r="B2" s="207" t="s">
        <v>252</v>
      </c>
      <c r="C2" s="207"/>
      <c r="D2" s="207"/>
      <c r="E2" s="207"/>
      <c r="F2" s="207"/>
      <c r="G2" s="207"/>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27" customHeight="1" x14ac:dyDescent="0.2">
      <c r="A23" s="9" t="s">
        <v>3</v>
      </c>
      <c r="B23" s="184" t="s">
        <v>249</v>
      </c>
      <c r="C23" s="184"/>
      <c r="D23" s="184"/>
      <c r="E23" s="184"/>
      <c r="F23" s="184"/>
      <c r="G23" s="133"/>
      <c r="H23" s="133"/>
      <c r="I23" s="133"/>
      <c r="J23" s="133"/>
      <c r="K23" s="133"/>
    </row>
    <row r="24" spans="1:11" customFormat="1" ht="15" customHeight="1" x14ac:dyDescent="0.2">
      <c r="A24" s="11" t="s">
        <v>4</v>
      </c>
      <c r="B24" s="164" t="s">
        <v>228</v>
      </c>
      <c r="C24" s="164"/>
      <c r="D24" s="35"/>
      <c r="E24" s="35"/>
      <c r="F24" s="35"/>
      <c r="G24" s="17"/>
    </row>
    <row r="25" spans="1:11" customFormat="1" ht="15" customHeight="1" x14ac:dyDescent="0.2">
      <c r="A25" s="10" t="s">
        <v>5</v>
      </c>
      <c r="B25" s="206" t="s">
        <v>229</v>
      </c>
      <c r="C25" s="206"/>
      <c r="D25" s="206"/>
      <c r="E25" s="36"/>
      <c r="F25" s="36"/>
      <c r="G25" s="17"/>
    </row>
    <row r="26" spans="1:11" customFormat="1" ht="15" customHeight="1" x14ac:dyDescent="0.2"/>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c r="A32" s="9"/>
      <c r="B32" s="184"/>
      <c r="C32" s="159"/>
      <c r="D32" s="159"/>
      <c r="E32" s="159"/>
      <c r="F32" s="159"/>
      <c r="G32" s="211"/>
    </row>
    <row r="33" spans="1:11" customFormat="1" ht="15" customHeight="1" x14ac:dyDescent="0.2">
      <c r="A33" s="9"/>
      <c r="B33" s="159"/>
      <c r="C33" s="159"/>
      <c r="D33" s="159"/>
      <c r="E33" s="159"/>
      <c r="F33" s="159"/>
      <c r="G33" s="159"/>
      <c r="H33" s="159"/>
      <c r="I33" s="159"/>
      <c r="J33" s="159"/>
      <c r="K33" s="159"/>
    </row>
    <row r="34" spans="1:11" customFormat="1" ht="15" customHeight="1" x14ac:dyDescent="0.2">
      <c r="A34" s="11"/>
      <c r="B34" s="164"/>
      <c r="C34" s="164"/>
      <c r="D34" s="35"/>
      <c r="E34" s="35"/>
      <c r="F34" s="35"/>
      <c r="G34" s="17"/>
    </row>
    <row r="35" spans="1:11" customFormat="1" ht="15" customHeight="1" x14ac:dyDescent="0.2">
      <c r="A35" s="10"/>
      <c r="B35" s="206"/>
      <c r="C35" s="206"/>
      <c r="D35" s="206"/>
      <c r="E35" s="36"/>
      <c r="F35" s="36"/>
      <c r="G35" s="17"/>
    </row>
    <row r="36" spans="1:11" customFormat="1" ht="15" customHeight="1" x14ac:dyDescent="0.2"/>
    <row r="37" spans="1:11" customFormat="1" ht="15" customHeight="1" x14ac:dyDescent="0.2"/>
    <row r="38" spans="1:11" customFormat="1" ht="15" customHeight="1" x14ac:dyDescent="0.2"/>
    <row r="39" spans="1:11" customFormat="1" ht="15" customHeight="1" x14ac:dyDescent="0.2"/>
    <row r="40" spans="1:11" customFormat="1" ht="15" customHeight="1" x14ac:dyDescent="0.2"/>
    <row r="41" spans="1:11" customFormat="1" ht="15" customHeight="1" x14ac:dyDescent="0.2"/>
    <row r="42" spans="1:11" customFormat="1" ht="15" customHeight="1" x14ac:dyDescent="0.2"/>
    <row r="43" spans="1:11" customFormat="1" ht="15" customHeight="1" x14ac:dyDescent="0.2"/>
    <row r="44" spans="1:11" customFormat="1" ht="15" customHeight="1" x14ac:dyDescent="0.2"/>
    <row r="45" spans="1:11" customFormat="1" ht="15" customHeight="1" x14ac:dyDescent="0.2"/>
    <row r="46" spans="1:11" customFormat="1" ht="15" customHeight="1" x14ac:dyDescent="0.2"/>
    <row r="47" spans="1:11" customFormat="1" ht="15" customHeight="1" x14ac:dyDescent="0.2"/>
    <row r="48" spans="1:11" customFormat="1" ht="15" customHeight="1" x14ac:dyDescent="0.2"/>
    <row r="49" spans="2:3" customFormat="1" ht="15" customHeight="1" x14ac:dyDescent="0.2"/>
    <row r="50" spans="2:3" customFormat="1" ht="15" customHeight="1" x14ac:dyDescent="0.2"/>
    <row r="51" spans="2:3" customFormat="1" ht="15" customHeight="1" x14ac:dyDescent="0.2"/>
    <row r="52" spans="2:3" customFormat="1" ht="15" customHeight="1" x14ac:dyDescent="0.2"/>
    <row r="53" spans="2:3" customFormat="1" ht="15" customHeight="1" x14ac:dyDescent="0.2"/>
    <row r="54" spans="2:3" customFormat="1" ht="15" customHeight="1" x14ac:dyDescent="0.2"/>
    <row r="55" spans="2:3" customFormat="1" ht="15" customHeight="1" x14ac:dyDescent="0.2"/>
    <row r="56" spans="2:3" customFormat="1" ht="15" customHeight="1" x14ac:dyDescent="0.2"/>
    <row r="57" spans="2:3" customFormat="1" ht="15" customHeight="1" x14ac:dyDescent="0.2"/>
    <row r="58" spans="2:3" customFormat="1" ht="15" customHeight="1" x14ac:dyDescent="0.2"/>
    <row r="59" spans="2:3" customFormat="1" ht="15" customHeight="1" x14ac:dyDescent="0.2">
      <c r="B59" s="1"/>
      <c r="C59" s="1"/>
    </row>
    <row r="60" spans="2:3" customFormat="1" ht="15" customHeight="1" x14ac:dyDescent="0.2">
      <c r="B60" s="1"/>
      <c r="C60" s="1"/>
    </row>
    <row r="61" spans="2:3" customFormat="1" ht="15" customHeight="1" x14ac:dyDescent="0.2">
      <c r="B61" s="1"/>
      <c r="C61" s="1"/>
    </row>
    <row r="62" spans="2:3" customFormat="1" ht="15" customHeight="1" x14ac:dyDescent="0.2">
      <c r="B62" s="1"/>
      <c r="C62" s="1"/>
    </row>
    <row r="63" spans="2:3" customFormat="1" ht="15" customHeight="1" x14ac:dyDescent="0.2">
      <c r="B63" s="1"/>
      <c r="C63" s="1"/>
    </row>
  </sheetData>
  <sortState ref="B49:C75">
    <sortCondition descending="1" ref="C49:C75"/>
  </sortState>
  <mergeCells count="8">
    <mergeCell ref="B35:D35"/>
    <mergeCell ref="B32:G32"/>
    <mergeCell ref="B2:G2"/>
    <mergeCell ref="B33:K33"/>
    <mergeCell ref="B34:C34"/>
    <mergeCell ref="B24:C24"/>
    <mergeCell ref="B25:D25"/>
    <mergeCell ref="B23:F23"/>
  </mergeCells>
  <hyperlinks>
    <hyperlink ref="C1" location="Indice!A1" display="[índice Ç]" xr:uid="{00000000-0004-0000-1500-000000000000}"/>
    <hyperlink ref="B25" r:id="rId1" xr:uid="{00000000-0004-0000-1500-000001000000}"/>
    <hyperlink ref="B25:D25" r:id="rId2" display="http://observatorioemigracao.pt/np4/8713.html" xr:uid="{00000000-0004-0000-1500-000002000000}"/>
  </hyperlinks>
  <pageMargins left="0.7" right="0.7" top="0.75" bottom="0.75" header="0.3" footer="0.3"/>
  <pageSetup paperSize="9" orientation="portrait" horizontalDpi="4294967293" verticalDpi="0" r:id="rId3"/>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49"/>
  <sheetViews>
    <sheetView showGridLines="0" zoomScaleNormal="10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30" customHeight="1" x14ac:dyDescent="0.2">
      <c r="B2" s="207" t="s">
        <v>253</v>
      </c>
      <c r="C2" s="207"/>
      <c r="D2" s="207"/>
      <c r="E2" s="207"/>
      <c r="F2" s="207"/>
      <c r="G2" s="207"/>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2"/>
      <c r="B18" s="1"/>
      <c r="C18" s="1"/>
      <c r="D18" s="2"/>
      <c r="E18" s="2"/>
      <c r="F18" s="2"/>
      <c r="G18" s="2"/>
      <c r="H18" s="2"/>
      <c r="I18" s="2"/>
      <c r="J18" s="2"/>
      <c r="K18" s="2"/>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24" customHeight="1" x14ac:dyDescent="0.2">
      <c r="A23" s="9" t="s">
        <v>3</v>
      </c>
      <c r="B23" s="184" t="s">
        <v>249</v>
      </c>
      <c r="C23" s="184"/>
      <c r="D23" s="184"/>
      <c r="E23" s="184"/>
      <c r="F23" s="184"/>
      <c r="G23" s="184"/>
      <c r="H23" s="133"/>
      <c r="I23" s="133"/>
      <c r="J23" s="133"/>
      <c r="K23" s="133"/>
    </row>
    <row r="24" spans="1:11" customFormat="1" ht="15" customHeight="1" x14ac:dyDescent="0.2">
      <c r="A24" s="11" t="s">
        <v>4</v>
      </c>
      <c r="B24" s="164" t="s">
        <v>228</v>
      </c>
      <c r="C24" s="164"/>
      <c r="D24" s="164"/>
      <c r="E24" s="164"/>
      <c r="F24" s="164"/>
      <c r="G24" s="164"/>
    </row>
    <row r="25" spans="1:11" customFormat="1" ht="15" customHeight="1" x14ac:dyDescent="0.2">
      <c r="A25" s="10" t="s">
        <v>5</v>
      </c>
      <c r="B25" s="206" t="s">
        <v>229</v>
      </c>
      <c r="C25" s="206"/>
      <c r="D25" s="206"/>
      <c r="E25" s="36"/>
      <c r="F25" s="36"/>
      <c r="G25" s="17"/>
    </row>
    <row r="26" spans="1:11" customFormat="1" ht="15" customHeight="1" x14ac:dyDescent="0.2">
      <c r="A26" s="2"/>
      <c r="B26" s="1"/>
      <c r="C26" s="1"/>
      <c r="D26" s="2"/>
      <c r="E26" s="2"/>
      <c r="F26" s="2"/>
      <c r="G26" s="2"/>
      <c r="H26" s="2"/>
      <c r="I26" s="2"/>
      <c r="J26" s="2"/>
      <c r="K26" s="2"/>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spans="2:3" customFormat="1" ht="15" customHeight="1" x14ac:dyDescent="0.2"/>
    <row r="34" spans="2:3" customFormat="1" ht="15" customHeight="1" x14ac:dyDescent="0.2"/>
    <row r="35" spans="2:3" customFormat="1" ht="15" customHeight="1" x14ac:dyDescent="0.2"/>
    <row r="36" spans="2:3" customFormat="1" ht="15" customHeight="1" x14ac:dyDescent="0.2"/>
    <row r="37" spans="2:3" customFormat="1" ht="15" customHeight="1" x14ac:dyDescent="0.2"/>
    <row r="38" spans="2:3" customFormat="1" ht="15" customHeight="1" x14ac:dyDescent="0.2"/>
    <row r="39" spans="2:3" customFormat="1" ht="15" customHeight="1" x14ac:dyDescent="0.2"/>
    <row r="40" spans="2:3" customFormat="1" ht="15" customHeight="1" x14ac:dyDescent="0.2"/>
    <row r="41" spans="2:3" customFormat="1" ht="15" customHeight="1" x14ac:dyDescent="0.2"/>
    <row r="42" spans="2:3" customFormat="1" ht="15" customHeight="1" x14ac:dyDescent="0.2"/>
    <row r="43" spans="2:3" customFormat="1" ht="15" customHeight="1" x14ac:dyDescent="0.2"/>
    <row r="44" spans="2:3" customFormat="1" ht="15" customHeight="1" x14ac:dyDescent="0.2"/>
    <row r="45" spans="2:3" customFormat="1" ht="15" customHeight="1" x14ac:dyDescent="0.2">
      <c r="B45" s="1"/>
      <c r="C45" s="1"/>
    </row>
    <row r="46" spans="2:3" customFormat="1" ht="15" customHeight="1" x14ac:dyDescent="0.2">
      <c r="B46" s="1"/>
      <c r="C46" s="1"/>
    </row>
    <row r="47" spans="2:3" customFormat="1" ht="15" customHeight="1" x14ac:dyDescent="0.2">
      <c r="B47" s="1"/>
      <c r="C47" s="1"/>
    </row>
    <row r="48" spans="2:3" customFormat="1" ht="15" customHeight="1" x14ac:dyDescent="0.2">
      <c r="B48" s="1"/>
      <c r="C48" s="1"/>
    </row>
    <row r="49" spans="2:3" customFormat="1" ht="15" customHeight="1" x14ac:dyDescent="0.2">
      <c r="B49" s="1"/>
      <c r="C49" s="1"/>
    </row>
  </sheetData>
  <mergeCells count="4">
    <mergeCell ref="B2:G2"/>
    <mergeCell ref="B25:D25"/>
    <mergeCell ref="B23:G23"/>
    <mergeCell ref="B24:G24"/>
  </mergeCells>
  <hyperlinks>
    <hyperlink ref="C1" location="Indice!A1" display="[índice Ç]" xr:uid="{00000000-0004-0000-1600-000000000000}"/>
    <hyperlink ref="B25" r:id="rId1" xr:uid="{00000000-0004-0000-1600-000001000000}"/>
    <hyperlink ref="B25:D25" r:id="rId2" display="http://observatorioemigracao.pt/np4/8713.html" xr:uid="{00000000-0004-0000-1600-000002000000}"/>
  </hyperlinks>
  <pageMargins left="0.7" right="0.7" top="0.75" bottom="0.75" header="0.3" footer="0.3"/>
  <pageSetup paperSize="9" orientation="portrait" horizontalDpi="4294967293" verticalDpi="0" r:id="rId3"/>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50"/>
  <sheetViews>
    <sheetView showGridLines="0" zoomScaleNormal="10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254</v>
      </c>
      <c r="C2" s="207"/>
      <c r="D2" s="207"/>
      <c r="E2" s="207"/>
      <c r="F2" s="207"/>
      <c r="G2" s="207"/>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45" customHeight="1" x14ac:dyDescent="0.2">
      <c r="A23" s="9" t="s">
        <v>12</v>
      </c>
      <c r="B23" s="176" t="s">
        <v>232</v>
      </c>
      <c r="C23" s="176"/>
      <c r="D23" s="176"/>
      <c r="E23" s="176"/>
      <c r="F23" s="176"/>
      <c r="G23" s="176"/>
    </row>
    <row r="24" spans="1:11" customFormat="1" ht="24.75"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spans="2:3" customFormat="1" ht="15" customHeight="1" x14ac:dyDescent="0.2"/>
    <row r="34" spans="2:3" customFormat="1" ht="15" customHeight="1" x14ac:dyDescent="0.2"/>
    <row r="35" spans="2:3" customFormat="1" ht="15" customHeight="1" x14ac:dyDescent="0.2"/>
    <row r="36" spans="2:3" customFormat="1" ht="15" customHeight="1" x14ac:dyDescent="0.2"/>
    <row r="37" spans="2:3" customFormat="1" ht="15" customHeight="1" x14ac:dyDescent="0.2"/>
    <row r="38" spans="2:3" customFormat="1" ht="15" customHeight="1" x14ac:dyDescent="0.2"/>
    <row r="39" spans="2:3" customFormat="1" ht="15" customHeight="1" x14ac:dyDescent="0.2"/>
    <row r="40" spans="2:3" customFormat="1" ht="15" customHeight="1" x14ac:dyDescent="0.2"/>
    <row r="41" spans="2:3" customFormat="1" ht="15" customHeight="1" x14ac:dyDescent="0.2"/>
    <row r="42" spans="2:3" customFormat="1" ht="15" customHeight="1" x14ac:dyDescent="0.2"/>
    <row r="43" spans="2:3" customFormat="1" ht="15" customHeight="1" x14ac:dyDescent="0.2"/>
    <row r="44" spans="2:3" customFormat="1" ht="15" customHeight="1" x14ac:dyDescent="0.2"/>
    <row r="45" spans="2:3" customFormat="1" ht="15" customHeight="1" x14ac:dyDescent="0.2"/>
    <row r="46" spans="2:3" customFormat="1" ht="15" customHeight="1" x14ac:dyDescent="0.2">
      <c r="B46" s="1"/>
      <c r="C46" s="1"/>
    </row>
    <row r="47" spans="2:3" customFormat="1" ht="15" customHeight="1" x14ac:dyDescent="0.2">
      <c r="B47" s="1"/>
      <c r="C47" s="1"/>
    </row>
    <row r="48" spans="2:3" customFormat="1" ht="15" customHeight="1" x14ac:dyDescent="0.2">
      <c r="B48" s="1"/>
      <c r="C48" s="1"/>
    </row>
    <row r="49" spans="2:3" customFormat="1" ht="15" customHeight="1" x14ac:dyDescent="0.2">
      <c r="B49" s="1"/>
      <c r="C49" s="1"/>
    </row>
    <row r="50" spans="2:3" customFormat="1" ht="15" customHeight="1" x14ac:dyDescent="0.2">
      <c r="B50" s="1"/>
      <c r="C50" s="1"/>
    </row>
  </sheetData>
  <mergeCells count="5">
    <mergeCell ref="B2:G2"/>
    <mergeCell ref="B25:C25"/>
    <mergeCell ref="B26:D26"/>
    <mergeCell ref="B24:G24"/>
    <mergeCell ref="B23:G23"/>
  </mergeCells>
  <hyperlinks>
    <hyperlink ref="C1" location="Indice!A1" display="[índice Ç]" xr:uid="{00000000-0004-0000-1700-000000000000}"/>
    <hyperlink ref="B26" r:id="rId1" xr:uid="{00000000-0004-0000-1700-000001000000}"/>
    <hyperlink ref="B26:D26" r:id="rId2" display="http://observatorioemigracao.pt/np4/8713.html" xr:uid="{00000000-0004-0000-1700-000002000000}"/>
  </hyperlinks>
  <pageMargins left="0.7" right="0.7" top="0.75" bottom="0.75" header="0.3" footer="0.3"/>
  <pageSetup paperSize="9" orientation="portrait" horizontalDpi="4294967293" verticalDpi="0"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255</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30" customHeight="1" x14ac:dyDescent="0.2">
      <c r="A23" s="9" t="s">
        <v>12</v>
      </c>
      <c r="B23" s="176" t="s">
        <v>233</v>
      </c>
      <c r="C23" s="176"/>
      <c r="D23" s="176"/>
      <c r="E23" s="176"/>
      <c r="F23" s="176"/>
      <c r="G23" s="176"/>
    </row>
    <row r="24" spans="1:11" customFormat="1" ht="26.25" customHeight="1" x14ac:dyDescent="0.2">
      <c r="A24" s="9" t="s">
        <v>3</v>
      </c>
      <c r="B24" s="184" t="s">
        <v>249</v>
      </c>
      <c r="C24" s="184"/>
      <c r="D24" s="184"/>
      <c r="E24" s="184"/>
      <c r="F24" s="184"/>
      <c r="G24" s="133"/>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F24"/>
    <mergeCell ref="B23:G23"/>
  </mergeCells>
  <hyperlinks>
    <hyperlink ref="C1" location="Indice!A1" display="[índice Ç]" xr:uid="{00000000-0004-0000-1800-000000000000}"/>
    <hyperlink ref="B26" r:id="rId1" xr:uid="{00000000-0004-0000-1800-000001000000}"/>
    <hyperlink ref="B26:D26" r:id="rId2" display="http://observatorioemigracao.pt/np4/8713.html" xr:uid="{00000000-0004-0000-1800-000002000000}"/>
  </hyperlinks>
  <pageMargins left="0.7" right="0.7" top="0.75" bottom="0.75" header="0.3" footer="0.3"/>
  <pageSetup paperSize="9" orientation="portrait" horizontalDpi="4294967293" verticalDpi="0" r:id="rId3"/>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247</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45" customHeight="1" x14ac:dyDescent="0.2">
      <c r="A23" s="9" t="s">
        <v>12</v>
      </c>
      <c r="B23" s="176" t="s">
        <v>209</v>
      </c>
      <c r="C23" s="176"/>
      <c r="D23" s="176"/>
      <c r="E23" s="176"/>
      <c r="F23" s="176"/>
      <c r="G23" s="176"/>
    </row>
    <row r="24" spans="1:11" customFormat="1" ht="26.25"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900-000000000000}"/>
    <hyperlink ref="B26" r:id="rId1" xr:uid="{00000000-0004-0000-1900-000001000000}"/>
    <hyperlink ref="B26:D26" r:id="rId2" display="http://observatorioemigracao.pt/np4/8713.html" xr:uid="{00000000-0004-0000-1900-000002000000}"/>
  </hyperlinks>
  <pageMargins left="0.7" right="0.7" top="0.75" bottom="0.75" header="0.3" footer="0.3"/>
  <pageSetup paperSize="9" orientation="portrait" horizontalDpi="4294967293" r:id="rId3"/>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246</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45" customHeight="1" x14ac:dyDescent="0.2">
      <c r="A23" s="9" t="s">
        <v>12</v>
      </c>
      <c r="B23" s="176" t="s">
        <v>241</v>
      </c>
      <c r="C23" s="176"/>
      <c r="D23" s="176"/>
      <c r="E23" s="176"/>
      <c r="F23" s="176"/>
      <c r="G23" s="176"/>
    </row>
    <row r="24" spans="1:11" customFormat="1" ht="24"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A00-000000000000}"/>
    <hyperlink ref="B26" r:id="rId1" xr:uid="{00000000-0004-0000-1A00-000001000000}"/>
    <hyperlink ref="B26:D26" r:id="rId2" display="http://observatorioemigracao.pt/np4/8713.html" xr:uid="{00000000-0004-0000-1A00-000002000000}"/>
  </hyperlinks>
  <pageMargins left="0.7" right="0.7" top="0.75" bottom="0.75" header="0.3" footer="0.3"/>
  <pageSetup paperSize="9" orientation="portrait" horizontalDpi="4294967293" r:id="rId3"/>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223</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3" customFormat="1" ht="15" customHeight="1" x14ac:dyDescent="0.2"/>
    <row r="18" spans="1:13" customFormat="1" ht="15" customHeight="1" x14ac:dyDescent="0.2">
      <c r="A18" s="11"/>
      <c r="B18" s="209"/>
      <c r="C18" s="208"/>
      <c r="D18" s="208"/>
      <c r="E18" s="208"/>
      <c r="F18" s="208"/>
      <c r="G18" s="208"/>
    </row>
    <row r="19" spans="1:13" customFormat="1" ht="15" customHeight="1" x14ac:dyDescent="0.2">
      <c r="A19" s="2"/>
      <c r="B19" s="1"/>
      <c r="C19" s="1"/>
      <c r="D19" s="2"/>
      <c r="E19" s="2"/>
      <c r="F19" s="2"/>
      <c r="G19" s="2"/>
      <c r="H19" s="2"/>
      <c r="I19" s="2"/>
      <c r="J19" s="2"/>
      <c r="K19" s="2"/>
    </row>
    <row r="20" spans="1:13" customFormat="1" ht="15" customHeight="1" x14ac:dyDescent="0.2">
      <c r="A20" s="2"/>
      <c r="B20" s="1"/>
      <c r="C20" s="1"/>
      <c r="D20" s="2"/>
      <c r="E20" s="2"/>
      <c r="F20" s="2"/>
      <c r="G20" s="2"/>
      <c r="H20" s="2"/>
      <c r="I20" s="2"/>
      <c r="J20" s="2"/>
      <c r="K20" s="2"/>
    </row>
    <row r="21" spans="1:13" customFormat="1" ht="15" customHeight="1" x14ac:dyDescent="0.2">
      <c r="A21" s="2"/>
      <c r="B21" s="1"/>
      <c r="C21" s="1"/>
      <c r="D21" s="2"/>
      <c r="E21" s="2"/>
      <c r="F21" s="2"/>
      <c r="G21" s="2"/>
      <c r="H21" s="2"/>
      <c r="I21" s="2"/>
      <c r="J21" s="2"/>
      <c r="K21" s="2"/>
    </row>
    <row r="22" spans="1:13" customFormat="1" ht="15" customHeight="1" x14ac:dyDescent="0.2"/>
    <row r="23" spans="1:13" customFormat="1" ht="45" customHeight="1" x14ac:dyDescent="0.2">
      <c r="A23" s="9" t="s">
        <v>12</v>
      </c>
      <c r="B23" s="176" t="s">
        <v>240</v>
      </c>
      <c r="C23" s="176"/>
      <c r="D23" s="176"/>
      <c r="E23" s="176"/>
      <c r="F23" s="176"/>
      <c r="G23" s="176"/>
      <c r="H23" s="176"/>
      <c r="I23" s="73"/>
      <c r="J23" s="73"/>
      <c r="K23" s="73"/>
      <c r="L23" s="73"/>
      <c r="M23" s="73"/>
    </row>
    <row r="24" spans="1:13" customFormat="1" ht="26.25" customHeight="1" x14ac:dyDescent="0.2">
      <c r="A24" s="9" t="s">
        <v>3</v>
      </c>
      <c r="B24" s="184" t="s">
        <v>249</v>
      </c>
      <c r="C24" s="184"/>
      <c r="D24" s="184"/>
      <c r="E24" s="184"/>
      <c r="F24" s="184"/>
      <c r="G24" s="184"/>
      <c r="H24" s="133"/>
      <c r="I24" s="133"/>
      <c r="J24" s="133"/>
      <c r="K24" s="133"/>
    </row>
    <row r="25" spans="1:13" customFormat="1" ht="15" customHeight="1" x14ac:dyDescent="0.2">
      <c r="A25" s="11" t="s">
        <v>4</v>
      </c>
      <c r="B25" s="164" t="s">
        <v>228</v>
      </c>
      <c r="C25" s="164"/>
      <c r="D25" s="35"/>
      <c r="E25" s="35"/>
      <c r="F25" s="35"/>
      <c r="G25" s="17"/>
    </row>
    <row r="26" spans="1:13" customFormat="1" ht="15" customHeight="1" x14ac:dyDescent="0.2">
      <c r="A26" s="10" t="s">
        <v>5</v>
      </c>
      <c r="B26" s="206" t="s">
        <v>229</v>
      </c>
      <c r="C26" s="206"/>
      <c r="D26" s="206"/>
      <c r="E26" s="36"/>
      <c r="F26" s="36"/>
      <c r="G26" s="17"/>
    </row>
    <row r="27" spans="1:13" customFormat="1" ht="15" customHeight="1" x14ac:dyDescent="0.2"/>
    <row r="28" spans="1:13" customFormat="1" ht="15" customHeight="1" x14ac:dyDescent="0.2"/>
    <row r="29" spans="1:13" customFormat="1" ht="15" customHeight="1" x14ac:dyDescent="0.2"/>
    <row r="30" spans="1:13" customFormat="1" ht="15" customHeight="1" x14ac:dyDescent="0.2"/>
    <row r="31" spans="1:13" customFormat="1" ht="15" customHeight="1" x14ac:dyDescent="0.2"/>
    <row r="32" spans="1:13"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H23"/>
  </mergeCells>
  <hyperlinks>
    <hyperlink ref="C1" location="Indice!A1" display="[índice Ç]" xr:uid="{00000000-0004-0000-1B00-000000000000}"/>
    <hyperlink ref="B26" r:id="rId1" xr:uid="{00000000-0004-0000-1B00-000001000000}"/>
    <hyperlink ref="B26:D26" r:id="rId2" display="http://observatorioemigracao.pt/np4/8713.html" xr:uid="{00000000-0004-0000-1B00-000002000000}"/>
  </hyperlinks>
  <pageMargins left="0.7" right="0.7" top="0.75" bottom="0.75" header="0.3" footer="0.3"/>
  <pageSetup paperSize="9" orientation="portrait" horizontalDpi="4294967293"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256</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45" customHeight="1" x14ac:dyDescent="0.2">
      <c r="A23" s="9" t="s">
        <v>12</v>
      </c>
      <c r="B23" s="176" t="s">
        <v>243</v>
      </c>
      <c r="C23" s="176"/>
      <c r="D23" s="176"/>
      <c r="E23" s="176"/>
      <c r="F23" s="176"/>
      <c r="G23" s="176"/>
      <c r="H23" s="73"/>
      <c r="I23" s="73"/>
    </row>
    <row r="24" spans="1:11" customFormat="1" ht="23.25"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C00-000000000000}"/>
    <hyperlink ref="B26" r:id="rId1" xr:uid="{00000000-0004-0000-1C00-000001000000}"/>
    <hyperlink ref="B26:D26" r:id="rId2" display="http://observatorioemigracao.pt/np4/8713.html" xr:uid="{00000000-0004-0000-1C00-000002000000}"/>
  </hyperlinks>
  <pageMargins left="0.7" right="0.7" top="0.75" bottom="0.75" header="0.3" footer="0.3"/>
  <pageSetup paperSize="9" orientation="portrait" horizontalDpi="4294967293"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5"/>
  <sheetViews>
    <sheetView showGridLines="0" zoomScaleNormal="100" workbookViewId="0">
      <selection activeCell="B2" sqref="B2:G2"/>
    </sheetView>
  </sheetViews>
  <sheetFormatPr defaultColWidth="12.83203125" defaultRowHeight="15" customHeight="1" x14ac:dyDescent="0.2"/>
  <cols>
    <col min="1" max="1" width="14.83203125" style="2" customWidth="1"/>
    <col min="2" max="3" width="14.83203125" style="1" customWidth="1"/>
    <col min="4" max="7" width="14.83203125" style="2" customWidth="1"/>
    <col min="8" max="12" width="12.83203125" style="2"/>
    <col min="13" max="13" width="13.83203125" style="2" bestFit="1" customWidth="1"/>
    <col min="14" max="15" width="13" style="2" bestFit="1" customWidth="1"/>
    <col min="16" max="16384" width="12.83203125" style="2"/>
  </cols>
  <sheetData>
    <row r="1" spans="1:8" ht="30" customHeight="1" x14ac:dyDescent="0.2">
      <c r="A1" s="3"/>
      <c r="B1" s="4"/>
      <c r="C1" s="7" t="s">
        <v>15</v>
      </c>
      <c r="D1" s="5"/>
      <c r="E1" s="5"/>
      <c r="F1" s="5"/>
      <c r="G1" s="5"/>
      <c r="H1" s="6"/>
    </row>
    <row r="2" spans="1:8" ht="30" customHeight="1" thickBot="1" x14ac:dyDescent="0.25">
      <c r="B2" s="160" t="s">
        <v>64</v>
      </c>
      <c r="C2" s="160"/>
      <c r="D2" s="160"/>
      <c r="E2" s="160"/>
      <c r="F2" s="160"/>
      <c r="G2" s="160"/>
      <c r="H2" s="21"/>
    </row>
    <row r="3" spans="1:8" customFormat="1" ht="15" customHeight="1" x14ac:dyDescent="0.2">
      <c r="B3" s="161" t="s">
        <v>1</v>
      </c>
      <c r="C3" s="167" t="s">
        <v>17</v>
      </c>
      <c r="D3" s="168"/>
      <c r="E3" s="177" t="s">
        <v>18</v>
      </c>
      <c r="F3" s="178"/>
      <c r="G3" s="178"/>
    </row>
    <row r="4" spans="1:8" customFormat="1" ht="15" customHeight="1" x14ac:dyDescent="0.2">
      <c r="B4" s="162"/>
      <c r="C4" s="169"/>
      <c r="D4" s="170"/>
      <c r="E4" s="179"/>
      <c r="F4" s="180"/>
      <c r="G4" s="180"/>
    </row>
    <row r="5" spans="1:8" customFormat="1" ht="45" customHeight="1" x14ac:dyDescent="0.2">
      <c r="B5" s="163"/>
      <c r="C5" s="22" t="s">
        <v>2</v>
      </c>
      <c r="D5" s="23" t="s">
        <v>7</v>
      </c>
      <c r="E5" s="32" t="s">
        <v>2</v>
      </c>
      <c r="F5" s="33" t="s">
        <v>11</v>
      </c>
      <c r="G5" s="33" t="s">
        <v>7</v>
      </c>
    </row>
    <row r="6" spans="1:8" customFormat="1" ht="15" customHeight="1" x14ac:dyDescent="0.2">
      <c r="B6" s="38">
        <v>2003</v>
      </c>
      <c r="C6" s="69" t="s">
        <v>21</v>
      </c>
      <c r="D6" s="70" t="s">
        <v>21</v>
      </c>
      <c r="E6" s="131">
        <v>9165</v>
      </c>
      <c r="F6" s="71" t="s">
        <v>21</v>
      </c>
      <c r="G6" s="72" t="s">
        <v>65</v>
      </c>
    </row>
    <row r="7" spans="1:8" customFormat="1" ht="15" customHeight="1" x14ac:dyDescent="0.2">
      <c r="B7" s="39">
        <v>2004</v>
      </c>
      <c r="C7" s="68" t="s">
        <v>21</v>
      </c>
      <c r="D7" s="64" t="s">
        <v>21</v>
      </c>
      <c r="E7" s="131">
        <v>9807</v>
      </c>
      <c r="F7" s="65" t="s">
        <v>21</v>
      </c>
      <c r="G7" s="125">
        <v>7</v>
      </c>
    </row>
    <row r="8" spans="1:8" customFormat="1" ht="15" customHeight="1" x14ac:dyDescent="0.2">
      <c r="B8" s="39">
        <v>2005</v>
      </c>
      <c r="C8" s="68" t="s">
        <v>21</v>
      </c>
      <c r="D8" s="64" t="s">
        <v>21</v>
      </c>
      <c r="E8" s="131">
        <v>9146</v>
      </c>
      <c r="F8" s="65" t="s">
        <v>21</v>
      </c>
      <c r="G8" s="66">
        <v>-6.7</v>
      </c>
    </row>
    <row r="9" spans="1:8" customFormat="1" ht="15" customHeight="1" x14ac:dyDescent="0.2">
      <c r="B9" s="39">
        <v>2006</v>
      </c>
      <c r="C9" s="68" t="s">
        <v>21</v>
      </c>
      <c r="D9" s="64" t="s">
        <v>21</v>
      </c>
      <c r="E9" s="131">
        <v>11742</v>
      </c>
      <c r="F9" s="65" t="s">
        <v>21</v>
      </c>
      <c r="G9" s="66">
        <v>28.4</v>
      </c>
    </row>
    <row r="10" spans="1:8" customFormat="1" ht="15" customHeight="1" x14ac:dyDescent="0.2">
      <c r="B10" s="39">
        <v>2007</v>
      </c>
      <c r="C10" s="68" t="s">
        <v>21</v>
      </c>
      <c r="D10" s="64" t="s">
        <v>21</v>
      </c>
      <c r="E10" s="131">
        <v>10930</v>
      </c>
      <c r="F10" s="65" t="s">
        <v>21</v>
      </c>
      <c r="G10" s="66">
        <v>-6.9</v>
      </c>
    </row>
    <row r="11" spans="1:8" customFormat="1" ht="15" customHeight="1" x14ac:dyDescent="0.2">
      <c r="B11" s="39">
        <v>2008</v>
      </c>
      <c r="C11" s="68" t="s">
        <v>21</v>
      </c>
      <c r="D11" s="64" t="s">
        <v>21</v>
      </c>
      <c r="E11" s="131">
        <v>13044</v>
      </c>
      <c r="F11" s="65" t="s">
        <v>21</v>
      </c>
      <c r="G11" s="66">
        <v>19.3</v>
      </c>
    </row>
    <row r="12" spans="1:8" customFormat="1" ht="15" customHeight="1" x14ac:dyDescent="0.2">
      <c r="B12" s="39">
        <v>2009</v>
      </c>
      <c r="C12" s="68" t="s">
        <v>21</v>
      </c>
      <c r="D12" s="64" t="s">
        <v>21</v>
      </c>
      <c r="E12" s="131">
        <v>9933</v>
      </c>
      <c r="F12" s="65" t="s">
        <v>21</v>
      </c>
      <c r="G12" s="66">
        <v>-23.8</v>
      </c>
    </row>
    <row r="13" spans="1:8" customFormat="1" ht="15" customHeight="1" x14ac:dyDescent="0.2">
      <c r="B13" s="39">
        <v>2010</v>
      </c>
      <c r="C13" s="68" t="s">
        <v>21</v>
      </c>
      <c r="D13" s="64" t="s">
        <v>21</v>
      </c>
      <c r="E13" s="131">
        <v>9801</v>
      </c>
      <c r="F13" s="65" t="s">
        <v>21</v>
      </c>
      <c r="G13" s="66">
        <v>-1.3</v>
      </c>
    </row>
    <row r="14" spans="1:8" customFormat="1" ht="15" customHeight="1" x14ac:dyDescent="0.2">
      <c r="B14" s="39">
        <v>2011</v>
      </c>
      <c r="C14" s="68" t="s">
        <v>21</v>
      </c>
      <c r="D14" s="64" t="s">
        <v>21</v>
      </c>
      <c r="E14" s="131">
        <v>15023</v>
      </c>
      <c r="F14" s="65" t="s">
        <v>21</v>
      </c>
      <c r="G14" s="66">
        <v>53.3</v>
      </c>
    </row>
    <row r="15" spans="1:8" customFormat="1" ht="15" customHeight="1" x14ac:dyDescent="0.2">
      <c r="B15" s="39">
        <v>2012</v>
      </c>
      <c r="C15" s="68" t="s">
        <v>21</v>
      </c>
      <c r="D15" s="64" t="s">
        <v>21</v>
      </c>
      <c r="E15" s="131">
        <v>19658</v>
      </c>
      <c r="F15" s="65" t="s">
        <v>21</v>
      </c>
      <c r="G15" s="66">
        <v>30.8</v>
      </c>
    </row>
    <row r="16" spans="1:8" customFormat="1" ht="15" customHeight="1" x14ac:dyDescent="0.2">
      <c r="B16" s="39">
        <v>2013</v>
      </c>
      <c r="C16" s="68" t="s">
        <v>66</v>
      </c>
      <c r="D16" s="64" t="s">
        <v>21</v>
      </c>
      <c r="E16" s="131">
        <v>18803</v>
      </c>
      <c r="F16" s="65">
        <v>5.6</v>
      </c>
      <c r="G16" s="66">
        <v>-4.4000000000000004</v>
      </c>
    </row>
    <row r="17" spans="1:7" customFormat="1" ht="15" customHeight="1" x14ac:dyDescent="0.2">
      <c r="B17" s="39">
        <v>2014</v>
      </c>
      <c r="C17" s="68" t="s">
        <v>67</v>
      </c>
      <c r="D17" s="64">
        <v>0.5</v>
      </c>
      <c r="E17" s="131">
        <v>14732</v>
      </c>
      <c r="F17" s="65">
        <v>4.3</v>
      </c>
      <c r="G17" s="66">
        <v>-21.6</v>
      </c>
    </row>
    <row r="18" spans="1:7" customFormat="1" ht="15" customHeight="1" x14ac:dyDescent="0.2">
      <c r="B18" s="39">
        <v>2015</v>
      </c>
      <c r="C18" s="68" t="s">
        <v>68</v>
      </c>
      <c r="D18" s="132">
        <v>7</v>
      </c>
      <c r="E18" s="131">
        <v>11607</v>
      </c>
      <c r="F18" s="65">
        <v>3.2</v>
      </c>
      <c r="G18" s="66">
        <v>-21.2</v>
      </c>
    </row>
    <row r="19" spans="1:7" customFormat="1" ht="15" customHeight="1" x14ac:dyDescent="0.2">
      <c r="B19" s="39">
        <v>2016</v>
      </c>
      <c r="C19" s="68" t="s">
        <v>69</v>
      </c>
      <c r="D19" s="64">
        <v>3.7</v>
      </c>
      <c r="E19" s="131">
        <v>12377</v>
      </c>
      <c r="F19" s="65">
        <v>3.3</v>
      </c>
      <c r="G19" s="66">
        <v>6.6</v>
      </c>
    </row>
    <row r="20" spans="1:7" customFormat="1" ht="15" customHeight="1" x14ac:dyDescent="0.2">
      <c r="B20" s="39">
        <v>2017</v>
      </c>
      <c r="C20" s="68" t="s">
        <v>70</v>
      </c>
      <c r="D20" s="64">
        <v>-2.1</v>
      </c>
      <c r="E20" s="131">
        <v>8314</v>
      </c>
      <c r="F20" s="65">
        <v>2.2000000000000002</v>
      </c>
      <c r="G20" s="66">
        <v>-32.799999999999997</v>
      </c>
    </row>
    <row r="21" spans="1:7" customFormat="1" ht="15" customHeight="1" x14ac:dyDescent="0.2">
      <c r="B21" s="39">
        <v>2018</v>
      </c>
      <c r="C21" s="68" t="s">
        <v>71</v>
      </c>
      <c r="D21" s="64">
        <v>4.7</v>
      </c>
      <c r="E21" s="131">
        <v>8047</v>
      </c>
      <c r="F21" s="65">
        <v>2.1</v>
      </c>
      <c r="G21" s="66">
        <v>-3.2</v>
      </c>
    </row>
    <row r="22" spans="1:7" customFormat="1" ht="15" customHeight="1" x14ac:dyDescent="0.2">
      <c r="B22" s="39">
        <v>2019</v>
      </c>
      <c r="C22" s="68" t="s">
        <v>72</v>
      </c>
      <c r="D22" s="64">
        <v>-0.4</v>
      </c>
      <c r="E22" s="131">
        <v>7643</v>
      </c>
      <c r="F22" s="102">
        <v>2</v>
      </c>
      <c r="G22" s="125">
        <v>-5</v>
      </c>
    </row>
    <row r="23" spans="1:7" customFormat="1" ht="15" customHeight="1" x14ac:dyDescent="0.2">
      <c r="B23" s="40">
        <v>2020</v>
      </c>
      <c r="C23" s="63" t="s">
        <v>73</v>
      </c>
      <c r="D23" s="64">
        <v>-26.5</v>
      </c>
      <c r="E23" s="131">
        <v>5998</v>
      </c>
      <c r="F23" s="65">
        <v>2.1</v>
      </c>
      <c r="G23" s="66">
        <v>-21.5</v>
      </c>
    </row>
    <row r="24" spans="1:7" customFormat="1" ht="15" customHeight="1" x14ac:dyDescent="0.2">
      <c r="B24" s="41">
        <v>2021</v>
      </c>
      <c r="C24" s="75" t="s">
        <v>74</v>
      </c>
      <c r="D24" s="76">
        <v>18.8</v>
      </c>
      <c r="E24" s="42">
        <v>7663</v>
      </c>
      <c r="F24" s="77">
        <v>2.2999999999999998</v>
      </c>
      <c r="G24" s="78">
        <v>27.8</v>
      </c>
    </row>
    <row r="25" spans="1:7" customFormat="1" ht="15" customHeight="1" x14ac:dyDescent="0.2">
      <c r="C25" s="34"/>
      <c r="D25" s="34"/>
      <c r="E25" s="34"/>
      <c r="F25" s="34"/>
    </row>
    <row r="26" spans="1:7" customFormat="1" ht="90" customHeight="1" x14ac:dyDescent="0.2">
      <c r="A26" s="9" t="s">
        <v>12</v>
      </c>
      <c r="B26" s="176" t="s">
        <v>76</v>
      </c>
      <c r="C26" s="176"/>
      <c r="D26" s="176"/>
      <c r="E26" s="176"/>
      <c r="F26" s="176"/>
      <c r="G26" s="176"/>
    </row>
    <row r="27" spans="1:7" customFormat="1" ht="45" customHeight="1" x14ac:dyDescent="0.2">
      <c r="A27" s="9" t="s">
        <v>3</v>
      </c>
      <c r="B27" s="181" t="s">
        <v>75</v>
      </c>
      <c r="C27" s="159"/>
      <c r="D27" s="159"/>
      <c r="E27" s="159"/>
      <c r="F27" s="159"/>
      <c r="G27" s="159"/>
    </row>
    <row r="28" spans="1:7" customFormat="1" ht="15" customHeight="1" x14ac:dyDescent="0.2">
      <c r="A28" s="11" t="s">
        <v>4</v>
      </c>
      <c r="B28" s="164" t="s">
        <v>228</v>
      </c>
      <c r="C28" s="164"/>
      <c r="D28" s="35"/>
      <c r="E28" s="35"/>
      <c r="F28" s="35"/>
      <c r="G28" s="17"/>
    </row>
    <row r="29" spans="1:7" customFormat="1" ht="15" customHeight="1" x14ac:dyDescent="0.2">
      <c r="A29" s="10" t="s">
        <v>5</v>
      </c>
      <c r="B29" s="158" t="s">
        <v>229</v>
      </c>
      <c r="C29" s="158"/>
      <c r="D29" s="158"/>
      <c r="E29" s="36"/>
      <c r="F29" s="36"/>
      <c r="G29" s="17"/>
    </row>
    <row r="30" spans="1:7" customFormat="1" ht="15" customHeight="1" x14ac:dyDescent="0.2"/>
    <row r="31" spans="1:7" customFormat="1" ht="15" customHeight="1" x14ac:dyDescent="0.2"/>
    <row r="32" spans="1:7" customFormat="1" ht="15" customHeight="1" x14ac:dyDescent="0.2"/>
    <row r="33" spans="1:1" customFormat="1" ht="15" customHeight="1" x14ac:dyDescent="0.2"/>
    <row r="34" spans="1:1" customFormat="1" ht="15" customHeight="1" x14ac:dyDescent="0.2"/>
    <row r="35" spans="1:1" customFormat="1" ht="15" customHeight="1" x14ac:dyDescent="0.2"/>
    <row r="36" spans="1:1" customFormat="1" ht="15" customHeight="1" x14ac:dyDescent="0.2"/>
    <row r="37" spans="1:1" customFormat="1" ht="15" customHeight="1" x14ac:dyDescent="0.2"/>
    <row r="38" spans="1:1" customFormat="1" ht="15" customHeight="1" x14ac:dyDescent="0.2"/>
    <row r="39" spans="1:1" customFormat="1" ht="15" customHeight="1" x14ac:dyDescent="0.2"/>
    <row r="40" spans="1:1" customFormat="1" ht="15" customHeight="1" x14ac:dyDescent="0.2"/>
    <row r="41" spans="1:1" customFormat="1" ht="15" customHeight="1" x14ac:dyDescent="0.2"/>
    <row r="42" spans="1:1" customFormat="1" ht="15" customHeight="1" x14ac:dyDescent="0.2"/>
    <row r="43" spans="1:1" customFormat="1" ht="15" customHeight="1" x14ac:dyDescent="0.2"/>
    <row r="44" spans="1:1" customFormat="1" ht="15" customHeight="1" x14ac:dyDescent="0.2"/>
    <row r="45" spans="1:1" customFormat="1" ht="15" customHeight="1" x14ac:dyDescent="0.2">
      <c r="A45" s="9"/>
    </row>
    <row r="46" spans="1:1" customFormat="1" ht="15" customHeight="1" x14ac:dyDescent="0.2">
      <c r="A46" s="9"/>
    </row>
    <row r="47" spans="1:1" customFormat="1" ht="15" customHeight="1" x14ac:dyDescent="0.2">
      <c r="A47" s="11"/>
    </row>
    <row r="48" spans="1:1" customFormat="1" ht="15" customHeight="1" x14ac:dyDescent="0.2">
      <c r="A48" s="10"/>
    </row>
    <row r="49" spans="1:1" customFormat="1" ht="15" customHeight="1" x14ac:dyDescent="0.2"/>
    <row r="50" spans="1:1" customFormat="1" ht="15" customHeight="1" x14ac:dyDescent="0.2"/>
    <row r="51" spans="1:1" customFormat="1" ht="15" customHeight="1" x14ac:dyDescent="0.2"/>
    <row r="52" spans="1:1" customFormat="1" ht="15" customHeight="1" x14ac:dyDescent="0.2"/>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30" customHeight="1" x14ac:dyDescent="0.2">
      <c r="A57" s="2"/>
    </row>
    <row r="58" spans="1:1" customFormat="1" ht="15" customHeight="1" x14ac:dyDescent="0.2">
      <c r="A58" s="2"/>
    </row>
    <row r="59" spans="1:1" customFormat="1" ht="15" customHeight="1" x14ac:dyDescent="0.2">
      <c r="A59" s="2"/>
    </row>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15" customHeight="1" x14ac:dyDescent="0.2"/>
    <row r="65" spans="2:7" customFormat="1" ht="15" customHeight="1" x14ac:dyDescent="0.2"/>
    <row r="66" spans="2:7" customFormat="1" ht="15" customHeight="1" x14ac:dyDescent="0.2">
      <c r="B66" s="1"/>
      <c r="C66" s="1"/>
      <c r="D66" s="2"/>
      <c r="E66" s="2"/>
      <c r="F66" s="2"/>
      <c r="G66" s="2"/>
    </row>
    <row r="67" spans="2:7" customFormat="1" ht="15" customHeight="1" x14ac:dyDescent="0.2">
      <c r="B67" s="1"/>
      <c r="C67" s="1"/>
      <c r="D67" s="2"/>
      <c r="E67" s="2"/>
      <c r="F67" s="2"/>
      <c r="G67" s="2"/>
    </row>
    <row r="68" spans="2:7" customFormat="1" ht="15" customHeight="1" x14ac:dyDescent="0.2">
      <c r="B68" s="1"/>
      <c r="C68" s="1"/>
      <c r="D68" s="2"/>
      <c r="E68" s="2"/>
      <c r="F68" s="2"/>
      <c r="G68" s="2"/>
    </row>
    <row r="69" spans="2:7" customFormat="1" ht="15" customHeight="1" x14ac:dyDescent="0.2">
      <c r="B69" s="1"/>
      <c r="C69" s="1"/>
      <c r="D69" s="2"/>
      <c r="E69" s="2"/>
      <c r="F69" s="2"/>
      <c r="G69" s="2"/>
    </row>
    <row r="70" spans="2:7" customFormat="1" ht="15" customHeight="1" x14ac:dyDescent="0.2">
      <c r="B70" s="1"/>
      <c r="C70" s="1"/>
      <c r="D70" s="2"/>
      <c r="E70" s="2"/>
      <c r="F70" s="2"/>
      <c r="G70" s="2"/>
    </row>
    <row r="71" spans="2:7" customFormat="1" ht="15" customHeight="1" x14ac:dyDescent="0.2">
      <c r="B71" s="1"/>
      <c r="C71" s="1"/>
      <c r="D71" s="2"/>
      <c r="E71" s="2"/>
      <c r="F71" s="2"/>
      <c r="G71" s="2"/>
    </row>
    <row r="72" spans="2:7" customFormat="1" ht="15" customHeight="1" x14ac:dyDescent="0.2">
      <c r="B72" s="1"/>
      <c r="C72" s="1"/>
      <c r="D72" s="2"/>
      <c r="E72" s="2"/>
      <c r="F72" s="2"/>
      <c r="G72" s="2"/>
    </row>
    <row r="73" spans="2:7" customFormat="1" ht="15" customHeight="1" x14ac:dyDescent="0.2">
      <c r="B73" s="1"/>
      <c r="C73" s="1"/>
      <c r="D73" s="2"/>
      <c r="E73" s="2"/>
      <c r="F73" s="2"/>
      <c r="G73" s="2"/>
    </row>
    <row r="74" spans="2:7" customFormat="1" ht="15" customHeight="1" x14ac:dyDescent="0.2">
      <c r="B74" s="1"/>
      <c r="C74" s="1"/>
      <c r="D74" s="2"/>
      <c r="E74" s="2"/>
      <c r="F74" s="2"/>
      <c r="G74" s="2"/>
    </row>
    <row r="75" spans="2:7" customFormat="1" ht="15" customHeight="1" x14ac:dyDescent="0.2">
      <c r="B75" s="1"/>
      <c r="C75" s="1"/>
      <c r="D75" s="2"/>
      <c r="E75" s="2"/>
      <c r="F75" s="2"/>
      <c r="G75" s="2"/>
    </row>
    <row r="76" spans="2:7" customFormat="1" ht="15" customHeight="1" x14ac:dyDescent="0.2">
      <c r="B76" s="1"/>
      <c r="C76" s="1"/>
      <c r="D76" s="2"/>
      <c r="E76" s="2"/>
      <c r="F76" s="2"/>
      <c r="G76" s="2"/>
    </row>
    <row r="77" spans="2:7" customFormat="1" ht="15" customHeight="1" x14ac:dyDescent="0.2">
      <c r="B77" s="1"/>
      <c r="C77" s="1"/>
      <c r="D77" s="2"/>
      <c r="E77" s="2"/>
      <c r="F77" s="2"/>
      <c r="G77" s="2"/>
    </row>
    <row r="78" spans="2:7" customFormat="1" ht="15" customHeight="1" x14ac:dyDescent="0.2">
      <c r="B78" s="1"/>
      <c r="C78" s="1"/>
      <c r="D78" s="2"/>
      <c r="E78" s="2"/>
      <c r="F78" s="2"/>
      <c r="G78" s="2"/>
    </row>
    <row r="79" spans="2:7" customFormat="1" ht="15" customHeight="1" x14ac:dyDescent="0.2">
      <c r="B79" s="1"/>
      <c r="C79" s="1"/>
      <c r="D79" s="2"/>
      <c r="E79" s="2"/>
      <c r="F79" s="2"/>
      <c r="G79" s="2"/>
    </row>
    <row r="80" spans="2:7" customFormat="1" ht="15" customHeight="1" x14ac:dyDescent="0.2">
      <c r="B80" s="1"/>
      <c r="C80" s="1"/>
      <c r="D80" s="2"/>
      <c r="E80" s="2"/>
      <c r="F80" s="2"/>
      <c r="G80" s="2"/>
    </row>
    <row r="81" spans="2:7" customFormat="1" ht="15" customHeight="1" x14ac:dyDescent="0.2">
      <c r="B81" s="1"/>
      <c r="C81" s="1"/>
      <c r="D81" s="2"/>
      <c r="E81" s="2"/>
      <c r="F81" s="2"/>
      <c r="G81" s="2"/>
    </row>
    <row r="82" spans="2:7" customFormat="1" ht="15" customHeight="1" x14ac:dyDescent="0.2">
      <c r="B82" s="1"/>
      <c r="C82" s="1"/>
      <c r="D82" s="2"/>
      <c r="E82" s="2"/>
      <c r="F82" s="2"/>
      <c r="G82" s="2"/>
    </row>
    <row r="83" spans="2:7" customFormat="1" ht="15" customHeight="1" x14ac:dyDescent="0.2">
      <c r="B83" s="1"/>
      <c r="C83" s="1"/>
      <c r="D83" s="2"/>
      <c r="E83" s="2"/>
      <c r="F83" s="2"/>
      <c r="G83" s="2"/>
    </row>
    <row r="84" spans="2:7" customFormat="1" ht="15" customHeight="1" x14ac:dyDescent="0.2">
      <c r="B84" s="1"/>
      <c r="C84" s="1"/>
      <c r="D84" s="2"/>
      <c r="E84" s="2"/>
      <c r="F84" s="2"/>
      <c r="G84" s="2"/>
    </row>
    <row r="85" spans="2:7" customFormat="1" ht="15" customHeight="1" x14ac:dyDescent="0.2">
      <c r="B85" s="1"/>
      <c r="C85" s="1"/>
      <c r="D85" s="2"/>
      <c r="E85" s="2"/>
      <c r="F85" s="2"/>
      <c r="G85" s="2"/>
    </row>
    <row r="86" spans="2:7" customFormat="1" ht="15" customHeight="1" x14ac:dyDescent="0.2">
      <c r="B86" s="1"/>
      <c r="C86" s="1"/>
      <c r="D86" s="2"/>
      <c r="E86" s="2"/>
      <c r="F86" s="2"/>
      <c r="G86" s="2"/>
    </row>
    <row r="87" spans="2:7" customFormat="1" ht="15" customHeight="1" x14ac:dyDescent="0.2">
      <c r="B87" s="1"/>
      <c r="C87" s="1"/>
      <c r="D87" s="2"/>
      <c r="E87" s="2"/>
      <c r="F87" s="2"/>
      <c r="G87" s="2"/>
    </row>
    <row r="88" spans="2:7" customFormat="1" ht="15" customHeight="1" x14ac:dyDescent="0.2">
      <c r="B88" s="1"/>
      <c r="C88" s="1"/>
      <c r="D88" s="2"/>
      <c r="E88" s="2"/>
      <c r="F88" s="2"/>
      <c r="G88" s="2"/>
    </row>
    <row r="89" spans="2:7" customFormat="1" ht="15" customHeight="1" x14ac:dyDescent="0.2">
      <c r="B89" s="1"/>
      <c r="C89" s="1"/>
      <c r="D89" s="2"/>
      <c r="E89" s="2"/>
      <c r="F89" s="2"/>
      <c r="G89" s="2"/>
    </row>
    <row r="90" spans="2:7" customFormat="1" ht="15" customHeight="1" x14ac:dyDescent="0.2">
      <c r="B90" s="1"/>
      <c r="C90" s="1"/>
      <c r="D90" s="2"/>
      <c r="E90" s="2"/>
      <c r="F90" s="2"/>
      <c r="G90" s="2"/>
    </row>
    <row r="91" spans="2:7" customFormat="1" ht="15" customHeight="1" x14ac:dyDescent="0.2">
      <c r="B91" s="1"/>
      <c r="C91" s="1"/>
      <c r="D91" s="2"/>
      <c r="E91" s="2"/>
      <c r="F91" s="2"/>
      <c r="G91" s="2"/>
    </row>
    <row r="92" spans="2:7" customFormat="1" ht="15" customHeight="1" x14ac:dyDescent="0.2">
      <c r="B92" s="1"/>
      <c r="C92" s="1"/>
      <c r="D92" s="2"/>
      <c r="E92" s="2"/>
      <c r="F92" s="2"/>
      <c r="G92" s="2"/>
    </row>
    <row r="93" spans="2:7" customFormat="1" ht="15" customHeight="1" x14ac:dyDescent="0.2">
      <c r="B93" s="1"/>
      <c r="C93" s="1"/>
      <c r="D93" s="2"/>
      <c r="E93" s="2"/>
      <c r="F93" s="2"/>
      <c r="G93" s="2"/>
    </row>
    <row r="94" spans="2:7" customFormat="1" ht="15" customHeight="1" x14ac:dyDescent="0.2">
      <c r="B94" s="1"/>
      <c r="C94" s="1"/>
      <c r="D94" s="2"/>
      <c r="E94" s="2"/>
      <c r="F94" s="2"/>
      <c r="G94" s="2"/>
    </row>
    <row r="95" spans="2:7" customFormat="1" ht="15" customHeight="1" x14ac:dyDescent="0.2">
      <c r="B95" s="1"/>
      <c r="C95" s="1"/>
      <c r="D95" s="2"/>
      <c r="E95" s="2"/>
      <c r="F95" s="2"/>
      <c r="G95" s="2"/>
    </row>
  </sheetData>
  <mergeCells count="8">
    <mergeCell ref="B28:C28"/>
    <mergeCell ref="B29:D29"/>
    <mergeCell ref="E3:G4"/>
    <mergeCell ref="B2:G2"/>
    <mergeCell ref="B3:B5"/>
    <mergeCell ref="C3:D4"/>
    <mergeCell ref="B26:G26"/>
    <mergeCell ref="B27:G27"/>
  </mergeCells>
  <hyperlinks>
    <hyperlink ref="C1" location="Indice!A1" display="[índice Ç]" xr:uid="{00000000-0004-0000-0200-000000000000}"/>
    <hyperlink ref="B29" r:id="rId1" xr:uid="{00000000-0004-0000-0200-000001000000}"/>
    <hyperlink ref="B29:D29" r:id="rId2" display="http://observatorioemigracao.pt/np4/8713.html" xr:uid="{00000000-0004-0000-0200-000002000000}"/>
  </hyperlinks>
  <pageMargins left="0.7" right="0.7" top="0.75" bottom="0.75" header="0.3" footer="0.3"/>
  <pageSetup paperSize="9" orientation="portrait" horizontalDpi="4294967293" r:id="rId3"/>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257</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45" customHeight="1" x14ac:dyDescent="0.2">
      <c r="A23" s="9" t="s">
        <v>12</v>
      </c>
      <c r="B23" s="176" t="s">
        <v>238</v>
      </c>
      <c r="C23" s="176"/>
      <c r="D23" s="176"/>
      <c r="E23" s="176"/>
      <c r="F23" s="176"/>
      <c r="G23" s="176"/>
    </row>
    <row r="24" spans="1:11" customFormat="1" ht="24.75"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D00-000000000000}"/>
    <hyperlink ref="B26" r:id="rId1" xr:uid="{00000000-0004-0000-1D00-000001000000}"/>
    <hyperlink ref="B26:D26" r:id="rId2" display="http://observatorioemigracao.pt/np4/8713.html" xr:uid="{00000000-0004-0000-1D00-000002000000}"/>
  </hyperlinks>
  <pageMargins left="0.7" right="0.7" top="0.75" bottom="0.75" header="0.3" footer="0.3"/>
  <pageSetup paperSize="9" orientation="portrait" horizontalDpi="4294967293"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36" customHeight="1" x14ac:dyDescent="0.2">
      <c r="B2" s="207" t="s">
        <v>258</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45" customHeight="1" x14ac:dyDescent="0.2">
      <c r="A23" s="9" t="s">
        <v>12</v>
      </c>
      <c r="B23" s="176" t="s">
        <v>244</v>
      </c>
      <c r="C23" s="176"/>
      <c r="D23" s="176"/>
      <c r="E23" s="176"/>
      <c r="F23" s="176"/>
      <c r="G23" s="176"/>
      <c r="H23" s="73"/>
      <c r="I23" s="73"/>
    </row>
    <row r="24" spans="1:11" customFormat="1" ht="24.75"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E00-000000000000}"/>
    <hyperlink ref="B26" r:id="rId1" xr:uid="{00000000-0004-0000-1E00-000001000000}"/>
    <hyperlink ref="B26:D26" r:id="rId2" display="http://observatorioemigracao.pt/np4/8713.html" xr:uid="{00000000-0004-0000-1E00-000002000000}"/>
  </hyperlinks>
  <pageMargins left="0.7" right="0.7" top="0.75" bottom="0.75" header="0.3" footer="0.3"/>
  <pageSetup paperSize="9" orientation="portrait" horizontalDpi="4294967293" r:id="rId3"/>
  <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30" customHeight="1" x14ac:dyDescent="0.2">
      <c r="B2" s="207" t="s">
        <v>259</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3" customFormat="1" ht="15" customHeight="1" x14ac:dyDescent="0.2"/>
    <row r="18" spans="1:13" customFormat="1" ht="15" customHeight="1" x14ac:dyDescent="0.2">
      <c r="A18" s="11"/>
      <c r="B18" s="209"/>
      <c r="C18" s="208"/>
      <c r="D18" s="208"/>
      <c r="E18" s="208"/>
      <c r="F18" s="208"/>
      <c r="G18" s="208"/>
    </row>
    <row r="19" spans="1:13" customFormat="1" ht="15" customHeight="1" x14ac:dyDescent="0.2">
      <c r="A19" s="2"/>
      <c r="B19" s="1"/>
      <c r="C19" s="1"/>
      <c r="D19" s="2"/>
      <c r="E19" s="2"/>
      <c r="F19" s="2"/>
      <c r="G19" s="2"/>
      <c r="H19" s="2"/>
      <c r="I19" s="2"/>
      <c r="J19" s="2"/>
      <c r="K19" s="2"/>
    </row>
    <row r="20" spans="1:13" customFormat="1" ht="15" customHeight="1" x14ac:dyDescent="0.2">
      <c r="A20" s="2"/>
      <c r="B20" s="1"/>
      <c r="C20" s="1"/>
      <c r="D20" s="2"/>
      <c r="E20" s="2"/>
      <c r="F20" s="2"/>
      <c r="G20" s="2"/>
      <c r="H20" s="2"/>
      <c r="I20" s="2"/>
      <c r="J20" s="2"/>
      <c r="K20" s="2"/>
    </row>
    <row r="21" spans="1:13" customFormat="1" ht="15" customHeight="1" x14ac:dyDescent="0.2">
      <c r="A21" s="2"/>
      <c r="B21" s="1"/>
      <c r="C21" s="1"/>
      <c r="D21" s="2"/>
      <c r="E21" s="2"/>
      <c r="F21" s="2"/>
      <c r="G21" s="2"/>
      <c r="H21" s="2"/>
      <c r="I21" s="2"/>
      <c r="J21" s="2"/>
      <c r="K21" s="2"/>
    </row>
    <row r="22" spans="1:13" customFormat="1" ht="15" customHeight="1" x14ac:dyDescent="0.2"/>
    <row r="23" spans="1:13" customFormat="1" ht="45" customHeight="1" x14ac:dyDescent="0.2">
      <c r="A23" s="9" t="s">
        <v>12</v>
      </c>
      <c r="B23" s="176" t="s">
        <v>209</v>
      </c>
      <c r="C23" s="176"/>
      <c r="D23" s="176"/>
      <c r="E23" s="176"/>
      <c r="F23" s="176"/>
      <c r="G23" s="176"/>
      <c r="H23" s="73"/>
      <c r="I23" s="73"/>
      <c r="J23" s="73"/>
      <c r="K23" s="73"/>
      <c r="L23" s="73"/>
      <c r="M23" s="73"/>
    </row>
    <row r="24" spans="1:13" customFormat="1" ht="26.25" customHeight="1" x14ac:dyDescent="0.2">
      <c r="A24" s="9" t="s">
        <v>3</v>
      </c>
      <c r="B24" s="184" t="s">
        <v>249</v>
      </c>
      <c r="C24" s="184"/>
      <c r="D24" s="184"/>
      <c r="E24" s="184"/>
      <c r="F24" s="184"/>
      <c r="G24" s="184"/>
      <c r="H24" s="133"/>
      <c r="I24" s="133"/>
      <c r="J24" s="133"/>
      <c r="K24" s="133"/>
    </row>
    <row r="25" spans="1:13" customFormat="1" ht="15" customHeight="1" x14ac:dyDescent="0.2">
      <c r="A25" s="11" t="s">
        <v>4</v>
      </c>
      <c r="B25" s="164" t="s">
        <v>228</v>
      </c>
      <c r="C25" s="164"/>
      <c r="D25" s="35"/>
      <c r="E25" s="35"/>
      <c r="F25" s="35"/>
      <c r="G25" s="17"/>
    </row>
    <row r="26" spans="1:13" customFormat="1" ht="15" customHeight="1" x14ac:dyDescent="0.2">
      <c r="A26" s="10" t="s">
        <v>5</v>
      </c>
      <c r="B26" s="206" t="s">
        <v>229</v>
      </c>
      <c r="C26" s="206"/>
      <c r="D26" s="206"/>
      <c r="E26" s="36"/>
      <c r="F26" s="36"/>
      <c r="G26" s="17"/>
    </row>
    <row r="27" spans="1:13" customFormat="1" ht="15" customHeight="1" x14ac:dyDescent="0.2"/>
    <row r="28" spans="1:13" customFormat="1" ht="15" customHeight="1" x14ac:dyDescent="0.2"/>
    <row r="29" spans="1:13" customFormat="1" ht="15" customHeight="1" x14ac:dyDescent="0.2"/>
    <row r="30" spans="1:13" customFormat="1" ht="15" customHeight="1" x14ac:dyDescent="0.2"/>
    <row r="31" spans="1:13" customFormat="1" ht="15" customHeight="1" x14ac:dyDescent="0.2"/>
    <row r="32" spans="1:13"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1F00-000000000000}"/>
    <hyperlink ref="B26" r:id="rId1" xr:uid="{00000000-0004-0000-1F00-000001000000}"/>
    <hyperlink ref="B26:D26" r:id="rId2" display="http://observatorioemigracao.pt/np4/8713.html" xr:uid="{00000000-0004-0000-1F00-000002000000}"/>
  </hyperlinks>
  <pageMargins left="0.7" right="0.7" top="0.75" bottom="0.75" header="0.3" footer="0.3"/>
  <pageSetup paperSize="9" orientation="portrait" horizontalDpi="4294967293"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92"/>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15</v>
      </c>
      <c r="D1" s="6"/>
      <c r="E1" s="6"/>
      <c r="F1" s="6"/>
      <c r="G1" s="7"/>
    </row>
    <row r="2" spans="1:7" ht="45" customHeight="1" x14ac:dyDescent="0.2">
      <c r="B2" s="207" t="s">
        <v>225</v>
      </c>
      <c r="C2" s="208"/>
      <c r="D2" s="208"/>
      <c r="E2" s="208"/>
      <c r="F2" s="208"/>
      <c r="G2" s="20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c r="A18" s="11"/>
      <c r="B18" s="209"/>
      <c r="C18" s="208"/>
      <c r="D18" s="208"/>
      <c r="E18" s="208"/>
      <c r="F18" s="208"/>
      <c r="G18" s="208"/>
    </row>
    <row r="19" spans="1:11" customFormat="1" ht="15" customHeight="1" x14ac:dyDescent="0.2">
      <c r="A19" s="2"/>
      <c r="B19" s="1"/>
      <c r="C19" s="1"/>
      <c r="D19" s="2"/>
      <c r="E19" s="2"/>
      <c r="F19" s="2"/>
      <c r="G19" s="2"/>
      <c r="H19" s="2"/>
      <c r="I19" s="2"/>
      <c r="J19" s="2"/>
      <c r="K19" s="2"/>
    </row>
    <row r="20" spans="1:11" customFormat="1" ht="15" customHeight="1" x14ac:dyDescent="0.2">
      <c r="A20" s="2"/>
      <c r="B20" s="1"/>
      <c r="C20" s="1"/>
      <c r="D20" s="2"/>
      <c r="E20" s="2"/>
      <c r="F20" s="2"/>
      <c r="G20" s="2"/>
      <c r="H20" s="2"/>
      <c r="I20" s="2"/>
      <c r="J20" s="2"/>
      <c r="K20" s="2"/>
    </row>
    <row r="21" spans="1:11" customFormat="1" ht="15" customHeight="1" x14ac:dyDescent="0.2">
      <c r="A21" s="2"/>
      <c r="B21" s="1"/>
      <c r="C21" s="1"/>
      <c r="D21" s="2"/>
      <c r="E21" s="2"/>
      <c r="F21" s="2"/>
      <c r="G21" s="2"/>
      <c r="H21" s="2"/>
      <c r="I21" s="2"/>
      <c r="J21" s="2"/>
      <c r="K21" s="2"/>
    </row>
    <row r="22" spans="1:11" customFormat="1" ht="15" customHeight="1" x14ac:dyDescent="0.2"/>
    <row r="23" spans="1:11" customFormat="1" ht="45" customHeight="1" x14ac:dyDescent="0.2">
      <c r="A23" s="9" t="s">
        <v>12</v>
      </c>
      <c r="B23" s="176" t="s">
        <v>245</v>
      </c>
      <c r="C23" s="176"/>
      <c r="D23" s="176"/>
      <c r="E23" s="176"/>
      <c r="F23" s="176"/>
      <c r="G23" s="176"/>
      <c r="H23" s="73"/>
      <c r="I23" s="73"/>
    </row>
    <row r="24" spans="1:11" customFormat="1" ht="25.5" customHeight="1" x14ac:dyDescent="0.2">
      <c r="A24" s="9" t="s">
        <v>3</v>
      </c>
      <c r="B24" s="184" t="s">
        <v>249</v>
      </c>
      <c r="C24" s="184"/>
      <c r="D24" s="184"/>
      <c r="E24" s="184"/>
      <c r="F24" s="184"/>
      <c r="G24" s="184"/>
      <c r="H24" s="133"/>
      <c r="I24" s="133"/>
      <c r="J24" s="133"/>
      <c r="K24" s="133"/>
    </row>
    <row r="25" spans="1:11" customFormat="1" ht="15" customHeight="1" x14ac:dyDescent="0.2">
      <c r="A25" s="11" t="s">
        <v>4</v>
      </c>
      <c r="B25" s="164" t="s">
        <v>228</v>
      </c>
      <c r="C25" s="164"/>
      <c r="D25" s="35"/>
      <c r="E25" s="35"/>
      <c r="F25" s="35"/>
      <c r="G25" s="17"/>
    </row>
    <row r="26" spans="1:11" customFormat="1" ht="15" customHeight="1" x14ac:dyDescent="0.2">
      <c r="A26" s="10" t="s">
        <v>5</v>
      </c>
      <c r="B26" s="206" t="s">
        <v>229</v>
      </c>
      <c r="C26" s="206"/>
      <c r="D26" s="206"/>
      <c r="E26" s="36"/>
      <c r="F26" s="36"/>
      <c r="G26" s="17"/>
    </row>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6">
    <mergeCell ref="B2:G2"/>
    <mergeCell ref="B18:G18"/>
    <mergeCell ref="B25:C25"/>
    <mergeCell ref="B26:D26"/>
    <mergeCell ref="B24:G24"/>
    <mergeCell ref="B23:G23"/>
  </mergeCells>
  <hyperlinks>
    <hyperlink ref="C1" location="Indice!A1" display="[índice Ç]" xr:uid="{00000000-0004-0000-2000-000000000000}"/>
    <hyperlink ref="B26" r:id="rId1" xr:uid="{00000000-0004-0000-2000-000001000000}"/>
    <hyperlink ref="B26:D26" r:id="rId2" display="http://observatorioemigracao.pt/np4/8713.html" xr:uid="{00000000-0004-0000-2000-000002000000}"/>
  </hyperlinks>
  <pageMargins left="0.7" right="0.7" top="0.75" bottom="0.75" header="0.3" footer="0.3"/>
  <pageSetup paperSize="9" orientation="portrait" horizontalDpi="4294967293" r:id="rId3"/>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15"/>
  <sheetViews>
    <sheetView showGridLines="0" workbookViewId="0">
      <selection activeCell="C1" sqref="C1"/>
    </sheetView>
  </sheetViews>
  <sheetFormatPr defaultColWidth="12.83203125" defaultRowHeight="15" customHeight="1" x14ac:dyDescent="0.2"/>
  <cols>
    <col min="1" max="1" width="14.83203125" style="2" customWidth="1"/>
    <col min="2" max="2" width="14.83203125" style="1" customWidth="1"/>
    <col min="3" max="7" width="14.83203125" style="2" customWidth="1"/>
    <col min="8" max="8" width="12.83203125" style="2" customWidth="1"/>
    <col min="9" max="16384" width="12.83203125" style="2"/>
  </cols>
  <sheetData>
    <row r="1" spans="1:8" ht="30" customHeight="1" x14ac:dyDescent="0.2">
      <c r="A1" s="3"/>
      <c r="B1" s="4"/>
      <c r="C1" s="7" t="s">
        <v>15</v>
      </c>
      <c r="D1" s="6"/>
      <c r="E1"/>
    </row>
    <row r="2" spans="1:8" customFormat="1" ht="30" customHeight="1" x14ac:dyDescent="0.2">
      <c r="B2" s="212" t="s">
        <v>6</v>
      </c>
      <c r="C2" s="213"/>
      <c r="D2" s="213"/>
      <c r="E2" s="213"/>
      <c r="F2" s="213"/>
      <c r="G2" s="213"/>
    </row>
    <row r="3" spans="1:8" customFormat="1" ht="15" customHeight="1" x14ac:dyDescent="0.2"/>
    <row r="4" spans="1:8" customFormat="1" ht="75" customHeight="1" x14ac:dyDescent="0.2">
      <c r="B4" s="184" t="s">
        <v>260</v>
      </c>
      <c r="C4" s="184"/>
      <c r="D4" s="184"/>
      <c r="E4" s="184"/>
      <c r="F4" s="184"/>
      <c r="G4" s="184"/>
    </row>
    <row r="5" spans="1:8" customFormat="1" ht="15" customHeight="1" x14ac:dyDescent="0.2">
      <c r="B5" s="159" t="s">
        <v>226</v>
      </c>
      <c r="C5" s="159"/>
      <c r="D5" s="159"/>
      <c r="E5" s="159"/>
      <c r="F5" s="159"/>
      <c r="G5" s="159"/>
    </row>
    <row r="6" spans="1:8" customFormat="1" ht="30" customHeight="1" x14ac:dyDescent="0.2">
      <c r="B6" s="159" t="s">
        <v>248</v>
      </c>
      <c r="C6" s="159"/>
      <c r="D6" s="159"/>
      <c r="E6" s="159"/>
      <c r="F6" s="159"/>
      <c r="G6" s="159"/>
    </row>
    <row r="7" spans="1:8" customFormat="1" ht="30" customHeight="1" x14ac:dyDescent="0.2">
      <c r="B7" s="159" t="s">
        <v>227</v>
      </c>
      <c r="C7" s="159"/>
      <c r="D7" s="159"/>
      <c r="E7" s="159"/>
      <c r="F7" s="159"/>
      <c r="G7" s="159"/>
      <c r="H7" s="28"/>
    </row>
    <row r="8" spans="1:8" customFormat="1" ht="30" customHeight="1" x14ac:dyDescent="0.2">
      <c r="B8" s="20"/>
    </row>
    <row r="9" spans="1:8" customFormat="1" ht="15" customHeight="1" x14ac:dyDescent="0.2">
      <c r="A9" s="11" t="s">
        <v>4</v>
      </c>
      <c r="B9" s="164" t="s">
        <v>228</v>
      </c>
      <c r="C9" s="164"/>
      <c r="D9" s="35"/>
      <c r="E9" s="35"/>
      <c r="F9" s="35"/>
      <c r="G9" s="17"/>
    </row>
    <row r="10" spans="1:8" customFormat="1" ht="15" customHeight="1" x14ac:dyDescent="0.2">
      <c r="A10" s="10" t="s">
        <v>5</v>
      </c>
      <c r="B10" s="206" t="s">
        <v>229</v>
      </c>
      <c r="C10" s="206"/>
      <c r="D10" s="206"/>
      <c r="E10" s="36"/>
      <c r="F10" s="36"/>
      <c r="G10" s="17"/>
    </row>
    <row r="11" spans="1:8" customFormat="1" ht="15" customHeight="1" x14ac:dyDescent="0.2"/>
    <row r="12" spans="1:8" customFormat="1" ht="45" customHeight="1" x14ac:dyDescent="0.2"/>
    <row r="13" spans="1:8" customFormat="1" ht="15" customHeight="1" x14ac:dyDescent="0.2"/>
    <row r="14" spans="1:8" customFormat="1" ht="15" customHeight="1" x14ac:dyDescent="0.2"/>
    <row r="15" spans="1:8" customFormat="1" ht="15" customHeight="1" x14ac:dyDescent="0.2"/>
    <row r="16" spans="1:8"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c r="A99" s="2"/>
    </row>
    <row r="100" spans="1:1" customFormat="1" ht="15" customHeight="1" x14ac:dyDescent="0.2">
      <c r="A100" s="2"/>
    </row>
    <row r="101" spans="1:1" customFormat="1" ht="15" customHeight="1" x14ac:dyDescent="0.2">
      <c r="A101" s="2"/>
    </row>
    <row r="102" spans="1:1" customFormat="1" ht="15" customHeight="1" x14ac:dyDescent="0.2">
      <c r="A102" s="2"/>
    </row>
    <row r="103" spans="1:1" customFormat="1" ht="15" customHeight="1" x14ac:dyDescent="0.2">
      <c r="A103" s="2"/>
    </row>
    <row r="104" spans="1:1" customFormat="1" ht="15" customHeight="1" x14ac:dyDescent="0.2">
      <c r="A104" s="2"/>
    </row>
    <row r="105" spans="1:1" customFormat="1" ht="15" customHeight="1" x14ac:dyDescent="0.2">
      <c r="A105" s="2"/>
    </row>
    <row r="106" spans="1:1" customFormat="1" ht="15" customHeight="1" x14ac:dyDescent="0.2">
      <c r="A106" s="2"/>
    </row>
    <row r="107" spans="1:1" customFormat="1" ht="15" customHeight="1" x14ac:dyDescent="0.2">
      <c r="A107" s="2"/>
    </row>
    <row r="108" spans="1:1" customFormat="1" ht="15" customHeight="1" x14ac:dyDescent="0.2">
      <c r="A108" s="2"/>
    </row>
    <row r="109" spans="1:1" customFormat="1" ht="15" customHeight="1" x14ac:dyDescent="0.2">
      <c r="A109" s="2"/>
    </row>
    <row r="110" spans="1:1" customFormat="1" ht="15" customHeight="1" x14ac:dyDescent="0.2">
      <c r="A110" s="2"/>
    </row>
    <row r="111" spans="1:1" customFormat="1" ht="15" customHeight="1" x14ac:dyDescent="0.2">
      <c r="A111" s="2"/>
    </row>
    <row r="112" spans="1:1" customFormat="1" ht="15" customHeight="1" x14ac:dyDescent="0.2">
      <c r="A112" s="2"/>
    </row>
    <row r="113" spans="1:1" customFormat="1" ht="15" customHeight="1" x14ac:dyDescent="0.2">
      <c r="A113" s="2"/>
    </row>
    <row r="114" spans="1:1" customFormat="1" ht="15" customHeight="1" x14ac:dyDescent="0.2">
      <c r="A114" s="2"/>
    </row>
    <row r="115" spans="1:1" customFormat="1" ht="15" customHeight="1" x14ac:dyDescent="0.2">
      <c r="A115" s="2"/>
    </row>
  </sheetData>
  <mergeCells count="7">
    <mergeCell ref="B10:D10"/>
    <mergeCell ref="B7:G7"/>
    <mergeCell ref="B2:G2"/>
    <mergeCell ref="B5:G5"/>
    <mergeCell ref="B6:G6"/>
    <mergeCell ref="B4:G4"/>
    <mergeCell ref="B9:C9"/>
  </mergeCells>
  <hyperlinks>
    <hyperlink ref="C1" location="Indice!A1" display="[índice Ç]" xr:uid="{00000000-0004-0000-2100-000000000000}"/>
    <hyperlink ref="B10" r:id="rId1" xr:uid="{00000000-0004-0000-2100-000001000000}"/>
    <hyperlink ref="B10:D10" r:id="rId2" display="http://observatorioemigracao.pt/np4/8713.html" xr:uid="{00000000-0004-0000-2100-000002000000}"/>
  </hyperlinks>
  <pageMargins left="0.7" right="0.7" top="0.75" bottom="0.75" header="0.3" footer="0.3"/>
  <pageSetup paperSize="9" orientation="portrait" horizontalDpi="4294967293"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8"/>
  <sheetViews>
    <sheetView showGridLines="0" workbookViewId="0">
      <selection activeCell="B2" sqref="B2:D2"/>
    </sheetView>
  </sheetViews>
  <sheetFormatPr defaultColWidth="12.83203125" defaultRowHeight="15" customHeight="1" x14ac:dyDescent="0.2"/>
  <cols>
    <col min="1" max="1" width="14.83203125" style="2" customWidth="1"/>
    <col min="2" max="3" width="28.83203125" style="1" customWidth="1"/>
    <col min="4" max="4" width="28.83203125" style="2" customWidth="1"/>
    <col min="5" max="16384" width="12.83203125" style="2"/>
  </cols>
  <sheetData>
    <row r="1" spans="1:7" ht="30" customHeight="1" x14ac:dyDescent="0.2">
      <c r="A1" s="3"/>
      <c r="B1" s="4"/>
      <c r="C1" s="7" t="s">
        <v>15</v>
      </c>
      <c r="D1" s="6"/>
      <c r="E1" s="6"/>
    </row>
    <row r="2" spans="1:7" ht="45" customHeight="1" thickBot="1" x14ac:dyDescent="0.25">
      <c r="B2" s="160" t="s">
        <v>263</v>
      </c>
      <c r="C2" s="160"/>
      <c r="D2" s="160"/>
      <c r="E2" s="21"/>
      <c r="F2" s="21"/>
      <c r="G2" s="21"/>
    </row>
    <row r="3" spans="1:7" customFormat="1" ht="30" customHeight="1" x14ac:dyDescent="0.2">
      <c r="B3" s="27" t="s">
        <v>211</v>
      </c>
      <c r="C3" s="88" t="s">
        <v>2</v>
      </c>
      <c r="D3" s="89" t="s">
        <v>14</v>
      </c>
    </row>
    <row r="4" spans="1:7" customFormat="1" ht="30" customHeight="1" x14ac:dyDescent="0.2">
      <c r="B4" s="56" t="s">
        <v>0</v>
      </c>
      <c r="C4" s="86">
        <v>1319</v>
      </c>
      <c r="D4" s="87">
        <v>100</v>
      </c>
    </row>
    <row r="5" spans="1:7" customFormat="1" ht="15" customHeight="1" x14ac:dyDescent="0.2">
      <c r="B5" s="48" t="s">
        <v>234</v>
      </c>
      <c r="C5" s="68">
        <v>1</v>
      </c>
      <c r="D5" s="81">
        <f>C5/C4*100</f>
        <v>7.5815011372251703E-2</v>
      </c>
      <c r="E5" s="37"/>
    </row>
    <row r="6" spans="1:7" customFormat="1" ht="15" customHeight="1" x14ac:dyDescent="0.2">
      <c r="B6" s="48" t="s">
        <v>188</v>
      </c>
      <c r="C6" s="68">
        <v>0</v>
      </c>
      <c r="D6" s="81">
        <f>C6/C4*100</f>
        <v>0</v>
      </c>
      <c r="E6" s="37"/>
    </row>
    <row r="7" spans="1:7" customFormat="1" ht="15" customHeight="1" x14ac:dyDescent="0.2">
      <c r="B7" s="48" t="s">
        <v>189</v>
      </c>
      <c r="C7" s="68">
        <v>1</v>
      </c>
      <c r="D7" s="81">
        <f>C7/C4*100</f>
        <v>7.5815011372251703E-2</v>
      </c>
      <c r="E7" s="37"/>
    </row>
    <row r="8" spans="1:7" customFormat="1" ht="15" customHeight="1" x14ac:dyDescent="0.2">
      <c r="B8" s="48" t="s">
        <v>190</v>
      </c>
      <c r="C8" s="68">
        <v>1</v>
      </c>
      <c r="D8" s="81">
        <f>C8/C4*100</f>
        <v>7.5815011372251703E-2</v>
      </c>
      <c r="E8" s="37"/>
    </row>
    <row r="9" spans="1:7" customFormat="1" ht="15" customHeight="1" x14ac:dyDescent="0.2">
      <c r="B9" s="48" t="s">
        <v>191</v>
      </c>
      <c r="C9" s="68">
        <v>2</v>
      </c>
      <c r="D9" s="81">
        <f>C9/C4*100</f>
        <v>0.15163002274450341</v>
      </c>
      <c r="E9" s="37"/>
    </row>
    <row r="10" spans="1:7" customFormat="1" ht="15" customHeight="1" x14ac:dyDescent="0.2">
      <c r="B10" s="48" t="s">
        <v>192</v>
      </c>
      <c r="C10" s="68">
        <v>3</v>
      </c>
      <c r="D10" s="81">
        <f>C10/C4*100</f>
        <v>0.22744503411675512</v>
      </c>
      <c r="E10" s="37"/>
    </row>
    <row r="11" spans="1:7" customFormat="1" ht="15" customHeight="1" x14ac:dyDescent="0.2">
      <c r="B11" s="48" t="s">
        <v>193</v>
      </c>
      <c r="C11" s="68">
        <v>13</v>
      </c>
      <c r="D11" s="81">
        <f>C11/C4*100</f>
        <v>0.98559514783927216</v>
      </c>
      <c r="E11" s="37"/>
    </row>
    <row r="12" spans="1:7" customFormat="1" ht="15" customHeight="1" x14ac:dyDescent="0.2">
      <c r="B12" s="48" t="s">
        <v>194</v>
      </c>
      <c r="C12" s="68">
        <v>208</v>
      </c>
      <c r="D12" s="81">
        <f>C12/C4*100</f>
        <v>15.769522365428355</v>
      </c>
      <c r="E12" s="37"/>
    </row>
    <row r="13" spans="1:7" customFormat="1" ht="15" customHeight="1" x14ac:dyDescent="0.2">
      <c r="B13" s="48" t="s">
        <v>195</v>
      </c>
      <c r="C13" s="68">
        <v>253</v>
      </c>
      <c r="D13" s="81">
        <f>C13/C4*100</f>
        <v>19.181197877179681</v>
      </c>
      <c r="E13" s="37"/>
    </row>
    <row r="14" spans="1:7" customFormat="1" ht="15" customHeight="1" x14ac:dyDescent="0.2">
      <c r="B14" s="48" t="s">
        <v>196</v>
      </c>
      <c r="C14" s="68">
        <v>186</v>
      </c>
      <c r="D14" s="81">
        <f>C14/C4*100</f>
        <v>14.101592115238818</v>
      </c>
      <c r="E14" s="37"/>
    </row>
    <row r="15" spans="1:7" customFormat="1" ht="15" customHeight="1" x14ac:dyDescent="0.2">
      <c r="B15" s="48" t="s">
        <v>197</v>
      </c>
      <c r="C15" s="68">
        <v>244</v>
      </c>
      <c r="D15" s="81">
        <f>C15/C4*100</f>
        <v>18.498862774829416</v>
      </c>
      <c r="E15" s="37"/>
    </row>
    <row r="16" spans="1:7" customFormat="1" ht="15" customHeight="1" x14ac:dyDescent="0.2">
      <c r="B16" s="48" t="s">
        <v>198</v>
      </c>
      <c r="C16" s="68">
        <v>349</v>
      </c>
      <c r="D16" s="81">
        <f>C16/C4*100</f>
        <v>26.459438968915844</v>
      </c>
      <c r="E16" s="37"/>
    </row>
    <row r="17" spans="1:6" customFormat="1" ht="15" customHeight="1" x14ac:dyDescent="0.2">
      <c r="B17" s="79" t="s">
        <v>199</v>
      </c>
      <c r="C17" s="75">
        <v>58</v>
      </c>
      <c r="D17" s="90">
        <f>C17/C4*100</f>
        <v>4.3972706595905988</v>
      </c>
    </row>
    <row r="18" spans="1:6" customFormat="1" ht="14.45" customHeight="1" x14ac:dyDescent="0.2"/>
    <row r="19" spans="1:6" customFormat="1" ht="30" customHeight="1" x14ac:dyDescent="0.2">
      <c r="A19" s="9" t="s">
        <v>12</v>
      </c>
      <c r="B19" s="176" t="s">
        <v>237</v>
      </c>
      <c r="C19" s="176"/>
      <c r="D19" s="176"/>
      <c r="E19" s="73"/>
      <c r="F19" s="73"/>
    </row>
    <row r="20" spans="1:6" customFormat="1" ht="23.25" customHeight="1" x14ac:dyDescent="0.2">
      <c r="A20" s="9" t="s">
        <v>3</v>
      </c>
      <c r="B20" s="159" t="s">
        <v>249</v>
      </c>
      <c r="C20" s="159"/>
      <c r="D20" s="159"/>
      <c r="E20" s="159"/>
      <c r="F20" s="159"/>
    </row>
    <row r="21" spans="1:6" customFormat="1" ht="15" customHeight="1" x14ac:dyDescent="0.2">
      <c r="A21" s="11" t="s">
        <v>4</v>
      </c>
      <c r="B21" s="164" t="s">
        <v>228</v>
      </c>
      <c r="C21" s="164"/>
      <c r="D21" s="35"/>
      <c r="E21" s="35"/>
      <c r="F21" s="17"/>
    </row>
    <row r="22" spans="1:6" customFormat="1" ht="15" customHeight="1" x14ac:dyDescent="0.2">
      <c r="A22" s="10" t="s">
        <v>5</v>
      </c>
      <c r="B22" s="158" t="s">
        <v>229</v>
      </c>
      <c r="C22" s="158"/>
      <c r="D22" s="158"/>
      <c r="E22" s="36"/>
      <c r="F22" s="17"/>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spans="1:1" customFormat="1" ht="30" customHeight="1" x14ac:dyDescent="0.2">
      <c r="A33" s="2"/>
    </row>
    <row r="34" spans="1:1" customFormat="1" ht="15" customHeight="1" x14ac:dyDescent="0.2">
      <c r="A34" s="2"/>
    </row>
    <row r="35" spans="1:1" customFormat="1" ht="15" customHeight="1" x14ac:dyDescent="0.2">
      <c r="A35" s="2"/>
    </row>
    <row r="36" spans="1:1" customFormat="1" ht="15" customHeight="1" x14ac:dyDescent="0.2">
      <c r="A36" s="2"/>
    </row>
    <row r="37" spans="1:1" customFormat="1" ht="15" customHeight="1" x14ac:dyDescent="0.2">
      <c r="A37" s="2"/>
    </row>
    <row r="38" spans="1:1" customFormat="1" ht="15" customHeight="1" x14ac:dyDescent="0.2">
      <c r="A38" s="2"/>
    </row>
    <row r="39" spans="1:1" customFormat="1" ht="15" customHeight="1" x14ac:dyDescent="0.2"/>
    <row r="40" spans="1:1" customFormat="1" ht="15" customHeight="1" x14ac:dyDescent="0.2"/>
    <row r="41" spans="1:1" customFormat="1" ht="15" customHeight="1" x14ac:dyDescent="0.2"/>
    <row r="42" spans="1:1" customFormat="1" ht="15" customHeight="1" x14ac:dyDescent="0.2"/>
    <row r="43" spans="1:1" customFormat="1" ht="15" customHeight="1" x14ac:dyDescent="0.2"/>
    <row r="44" spans="1:1" customFormat="1" ht="15" customHeight="1" x14ac:dyDescent="0.2"/>
    <row r="45" spans="1:1" customFormat="1" ht="15" customHeight="1" x14ac:dyDescent="0.2"/>
    <row r="46" spans="1:1" customFormat="1" ht="15" customHeight="1" x14ac:dyDescent="0.2"/>
    <row r="47" spans="1:1" customFormat="1" ht="15" customHeight="1" x14ac:dyDescent="0.2"/>
    <row r="48" spans="1:1"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spans="2:3" customFormat="1" ht="15" customHeight="1" x14ac:dyDescent="0.2"/>
    <row r="66" spans="2:3" customFormat="1" ht="15" customHeight="1" x14ac:dyDescent="0.2"/>
    <row r="67" spans="2:3" customFormat="1" ht="15" customHeight="1" x14ac:dyDescent="0.2"/>
    <row r="68" spans="2:3" customFormat="1" ht="15" customHeight="1" x14ac:dyDescent="0.2"/>
    <row r="69" spans="2:3" customFormat="1" ht="15" customHeight="1" x14ac:dyDescent="0.2"/>
    <row r="70" spans="2:3" customFormat="1" ht="15" customHeight="1" x14ac:dyDescent="0.2"/>
    <row r="71" spans="2:3" customFormat="1" ht="15" customHeight="1" x14ac:dyDescent="0.2"/>
    <row r="72" spans="2:3" customFormat="1" ht="15" customHeight="1" x14ac:dyDescent="0.2"/>
    <row r="73" spans="2:3" customFormat="1" ht="15" customHeight="1" x14ac:dyDescent="0.2"/>
    <row r="74" spans="2:3" customFormat="1" ht="15" customHeight="1" x14ac:dyDescent="0.2"/>
    <row r="75" spans="2:3" customFormat="1" ht="15" customHeight="1" x14ac:dyDescent="0.2">
      <c r="B75" s="1"/>
      <c r="C75" s="1"/>
    </row>
    <row r="76" spans="2:3" customFormat="1" ht="15" customHeight="1" x14ac:dyDescent="0.2">
      <c r="B76" s="1"/>
      <c r="C76" s="1"/>
    </row>
    <row r="77" spans="2:3" customFormat="1" ht="15" customHeight="1" x14ac:dyDescent="0.2">
      <c r="B77" s="1"/>
      <c r="C77" s="1"/>
    </row>
    <row r="78" spans="2:3" customFormat="1" ht="15" customHeight="1" x14ac:dyDescent="0.2">
      <c r="B78" s="1"/>
      <c r="C78" s="1"/>
    </row>
    <row r="79" spans="2:3" customFormat="1" ht="15" customHeight="1" x14ac:dyDescent="0.2">
      <c r="B79" s="1"/>
      <c r="C79" s="1"/>
    </row>
    <row r="80" spans="2:3" customFormat="1" ht="15" customHeight="1" x14ac:dyDescent="0.2">
      <c r="B80" s="1"/>
      <c r="C80" s="1"/>
    </row>
    <row r="81" spans="2:3" customFormat="1" ht="15" customHeight="1" x14ac:dyDescent="0.2">
      <c r="B81" s="1"/>
      <c r="C81" s="1"/>
    </row>
    <row r="82" spans="2:3" customFormat="1" ht="15" customHeight="1" x14ac:dyDescent="0.2">
      <c r="B82" s="1"/>
      <c r="C82" s="1"/>
    </row>
    <row r="83" spans="2:3" customFormat="1" ht="15" customHeight="1" x14ac:dyDescent="0.2">
      <c r="B83" s="1"/>
      <c r="C83" s="1"/>
    </row>
    <row r="84" spans="2:3" customFormat="1" ht="15" customHeight="1" x14ac:dyDescent="0.2">
      <c r="B84" s="1"/>
      <c r="C84" s="1"/>
    </row>
    <row r="85" spans="2:3" customFormat="1" ht="15" customHeight="1" x14ac:dyDescent="0.2">
      <c r="B85" s="1"/>
      <c r="C85" s="1"/>
    </row>
    <row r="86" spans="2:3" customFormat="1" ht="15" customHeight="1" x14ac:dyDescent="0.2">
      <c r="B86" s="1"/>
      <c r="C86" s="1"/>
    </row>
    <row r="87" spans="2:3" customFormat="1" ht="15" customHeight="1" x14ac:dyDescent="0.2">
      <c r="B87" s="1"/>
      <c r="C87" s="1"/>
    </row>
    <row r="88" spans="2:3" customFormat="1" ht="15" customHeight="1" x14ac:dyDescent="0.2">
      <c r="B88" s="1"/>
      <c r="C88" s="1"/>
    </row>
  </sheetData>
  <mergeCells count="5">
    <mergeCell ref="B2:D2"/>
    <mergeCell ref="B20:F20"/>
    <mergeCell ref="B21:C21"/>
    <mergeCell ref="B22:D22"/>
    <mergeCell ref="B19:D19"/>
  </mergeCells>
  <hyperlinks>
    <hyperlink ref="C1" location="Indice!A1" display="[índice Ç]" xr:uid="{00000000-0004-0000-0300-000000000000}"/>
    <hyperlink ref="B22" r:id="rId1" xr:uid="{00000000-0004-0000-0300-000001000000}"/>
    <hyperlink ref="B22:D22" r:id="rId2" display="http://observatorioemigracao.pt/np4/8713.html" xr:uid="{00000000-0004-0000-0300-000002000000}"/>
  </hyperlinks>
  <pageMargins left="0.7" right="0.7" top="0.75" bottom="0.75" header="0.3" footer="0.3"/>
  <pageSetup paperSize="9" orientation="portrait" horizontalDpi="4294967293"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7"/>
  <sheetViews>
    <sheetView showGridLines="0" workbookViewId="0">
      <selection activeCell="B2" sqref="B2:D2"/>
    </sheetView>
  </sheetViews>
  <sheetFormatPr defaultColWidth="12.83203125" defaultRowHeight="15" customHeight="1" x14ac:dyDescent="0.2"/>
  <cols>
    <col min="1" max="1" width="14.83203125" style="2" customWidth="1"/>
    <col min="2" max="3" width="28.83203125" style="1" customWidth="1"/>
    <col min="4" max="4" width="28.83203125" style="2" customWidth="1"/>
    <col min="5" max="16384" width="12.83203125" style="2"/>
  </cols>
  <sheetData>
    <row r="1" spans="1:7" ht="30" customHeight="1" x14ac:dyDescent="0.2">
      <c r="A1" s="3"/>
      <c r="B1" s="4"/>
      <c r="C1" s="7" t="s">
        <v>15</v>
      </c>
      <c r="D1" s="6"/>
      <c r="E1" s="6"/>
    </row>
    <row r="2" spans="1:7" ht="45" customHeight="1" thickBot="1" x14ac:dyDescent="0.25">
      <c r="B2" s="160" t="s">
        <v>264</v>
      </c>
      <c r="C2" s="160"/>
      <c r="D2" s="160"/>
      <c r="E2" s="21"/>
      <c r="F2" s="21"/>
      <c r="G2" s="21"/>
    </row>
    <row r="3" spans="1:7" customFormat="1" ht="30" customHeight="1" x14ac:dyDescent="0.2">
      <c r="B3" s="27" t="s">
        <v>78</v>
      </c>
      <c r="C3" s="88" t="s">
        <v>2</v>
      </c>
      <c r="D3" s="89" t="s">
        <v>14</v>
      </c>
    </row>
    <row r="4" spans="1:7" customFormat="1" ht="30" customHeight="1" x14ac:dyDescent="0.2">
      <c r="B4" s="56" t="s">
        <v>0</v>
      </c>
      <c r="C4" s="86">
        <v>1364</v>
      </c>
      <c r="D4" s="87">
        <v>100</v>
      </c>
    </row>
    <row r="5" spans="1:7" customFormat="1" ht="15" customHeight="1" x14ac:dyDescent="0.2">
      <c r="B5" s="48" t="s">
        <v>79</v>
      </c>
      <c r="C5" s="51">
        <v>622</v>
      </c>
      <c r="D5" s="81">
        <f>C5/C4*100</f>
        <v>45.60117302052786</v>
      </c>
      <c r="E5" s="37"/>
    </row>
    <row r="6" spans="1:7" customFormat="1" ht="15" customHeight="1" x14ac:dyDescent="0.2">
      <c r="B6" s="48" t="s">
        <v>80</v>
      </c>
      <c r="C6" s="51">
        <v>59</v>
      </c>
      <c r="D6" s="81">
        <f>C6/C4*100</f>
        <v>4.325513196480939</v>
      </c>
      <c r="E6" s="37"/>
    </row>
    <row r="7" spans="1:7" customFormat="1" ht="15" customHeight="1" x14ac:dyDescent="0.2">
      <c r="B7" s="79" t="s">
        <v>81</v>
      </c>
      <c r="C7" s="52">
        <v>683</v>
      </c>
      <c r="D7" s="90">
        <f>C7/C4*100</f>
        <v>50.0733137829912</v>
      </c>
    </row>
    <row r="8" spans="1:7" customFormat="1" ht="15" customHeight="1" x14ac:dyDescent="0.2"/>
    <row r="9" spans="1:7" customFormat="1" ht="30" customHeight="1" x14ac:dyDescent="0.2">
      <c r="A9" s="9" t="s">
        <v>3</v>
      </c>
      <c r="B9" s="182" t="s">
        <v>249</v>
      </c>
      <c r="C9" s="182"/>
      <c r="D9" s="182"/>
      <c r="E9" s="133"/>
      <c r="F9" s="133"/>
    </row>
    <row r="10" spans="1:7" customFormat="1" ht="15" customHeight="1" x14ac:dyDescent="0.2">
      <c r="A10" s="11" t="s">
        <v>4</v>
      </c>
      <c r="B10" s="164" t="s">
        <v>228</v>
      </c>
      <c r="C10" s="164"/>
      <c r="D10" s="35"/>
      <c r="E10" s="35"/>
      <c r="F10" s="17"/>
    </row>
    <row r="11" spans="1:7" customFormat="1" ht="15" customHeight="1" x14ac:dyDescent="0.2">
      <c r="A11" s="10" t="s">
        <v>5</v>
      </c>
      <c r="B11" s="158" t="s">
        <v>229</v>
      </c>
      <c r="C11" s="158"/>
      <c r="D11" s="158"/>
      <c r="E11" s="36"/>
      <c r="F11" s="17"/>
    </row>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 customFormat="1" ht="15" customHeight="1" x14ac:dyDescent="0.2"/>
    <row r="18" spans="1:1" customFormat="1" ht="15" customHeight="1" x14ac:dyDescent="0.2"/>
    <row r="19" spans="1:1" customFormat="1" ht="15" customHeight="1" x14ac:dyDescent="0.2"/>
    <row r="20" spans="1:1" customFormat="1" ht="15" customHeight="1" x14ac:dyDescent="0.2"/>
    <row r="21" spans="1:1" customFormat="1" ht="15" customHeight="1" x14ac:dyDescent="0.2"/>
    <row r="22" spans="1:1" customFormat="1" ht="15" customHeight="1" x14ac:dyDescent="0.2">
      <c r="A22" s="2"/>
    </row>
    <row r="23" spans="1:1" customFormat="1" ht="15" customHeight="1" x14ac:dyDescent="0.2">
      <c r="A23" s="2"/>
    </row>
    <row r="24" spans="1:1" customFormat="1" ht="15" customHeight="1" x14ac:dyDescent="0.2">
      <c r="A24" s="2"/>
    </row>
    <row r="25" spans="1:1" customFormat="1" ht="15" customHeight="1" x14ac:dyDescent="0.2">
      <c r="A25" s="2"/>
    </row>
    <row r="26" spans="1:1" customFormat="1" ht="15" customHeight="1" x14ac:dyDescent="0.2">
      <c r="A26" s="2"/>
    </row>
    <row r="27" spans="1:1" customFormat="1" ht="15" customHeight="1" x14ac:dyDescent="0.2">
      <c r="A27" s="2"/>
    </row>
    <row r="28" spans="1:1" customFormat="1" ht="15" customHeight="1" x14ac:dyDescent="0.2"/>
    <row r="29" spans="1:1" customFormat="1" ht="15" customHeight="1" x14ac:dyDescent="0.2"/>
    <row r="30" spans="1:1" customFormat="1" ht="15" customHeight="1" x14ac:dyDescent="0.2"/>
    <row r="31" spans="1:1" customFormat="1" ht="15" customHeight="1" x14ac:dyDescent="0.2"/>
    <row r="32" spans="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spans="2:3" customFormat="1" ht="15" customHeight="1" x14ac:dyDescent="0.2"/>
    <row r="50" spans="2:3" customFormat="1" ht="15" customHeight="1" x14ac:dyDescent="0.2"/>
    <row r="51" spans="2:3" customFormat="1" ht="15" customHeight="1" x14ac:dyDescent="0.2"/>
    <row r="52" spans="2:3" customFormat="1" ht="15" customHeight="1" x14ac:dyDescent="0.2"/>
    <row r="53" spans="2:3" customFormat="1" ht="15" customHeight="1" x14ac:dyDescent="0.2"/>
    <row r="54" spans="2:3" customFormat="1" ht="15" customHeight="1" x14ac:dyDescent="0.2"/>
    <row r="55" spans="2:3" customFormat="1" ht="15" customHeight="1" x14ac:dyDescent="0.2"/>
    <row r="56" spans="2:3" customFormat="1" ht="15" customHeight="1" x14ac:dyDescent="0.2"/>
    <row r="57" spans="2:3" customFormat="1" ht="15" customHeight="1" x14ac:dyDescent="0.2"/>
    <row r="58" spans="2:3" customFormat="1" ht="15" customHeight="1" x14ac:dyDescent="0.2"/>
    <row r="59" spans="2:3" customFormat="1" ht="15" customHeight="1" x14ac:dyDescent="0.2"/>
    <row r="60" spans="2:3" customFormat="1" ht="15" customHeight="1" x14ac:dyDescent="0.2"/>
    <row r="61" spans="2:3" customFormat="1" ht="15" customHeight="1" x14ac:dyDescent="0.2"/>
    <row r="62" spans="2:3" customFormat="1" ht="15" customHeight="1" x14ac:dyDescent="0.2"/>
    <row r="63" spans="2:3" customFormat="1" ht="15" customHeight="1" x14ac:dyDescent="0.2"/>
    <row r="64" spans="2:3" customFormat="1" ht="15" customHeight="1" x14ac:dyDescent="0.2">
      <c r="B64" s="1"/>
      <c r="C64" s="1"/>
    </row>
    <row r="65" spans="2:3" customFormat="1" ht="15" customHeight="1" x14ac:dyDescent="0.2">
      <c r="B65" s="1"/>
      <c r="C65" s="1"/>
    </row>
    <row r="66" spans="2:3" customFormat="1" ht="15" customHeight="1" x14ac:dyDescent="0.2">
      <c r="B66" s="1"/>
      <c r="C66" s="1"/>
    </row>
    <row r="67" spans="2:3" customFormat="1" ht="15" customHeight="1" x14ac:dyDescent="0.2">
      <c r="B67" s="1"/>
      <c r="C67" s="1"/>
    </row>
    <row r="68" spans="2:3" customFormat="1" ht="15" customHeight="1" x14ac:dyDescent="0.2">
      <c r="B68" s="1"/>
      <c r="C68" s="1"/>
    </row>
    <row r="69" spans="2:3" customFormat="1" ht="15" customHeight="1" x14ac:dyDescent="0.2">
      <c r="B69" s="1"/>
      <c r="C69" s="1"/>
    </row>
    <row r="70" spans="2:3" customFormat="1" ht="15" customHeight="1" x14ac:dyDescent="0.2">
      <c r="B70" s="1"/>
      <c r="C70" s="1"/>
    </row>
    <row r="71" spans="2:3" customFormat="1" ht="15" customHeight="1" x14ac:dyDescent="0.2">
      <c r="B71" s="1"/>
      <c r="C71" s="1"/>
    </row>
    <row r="72" spans="2:3" customFormat="1" ht="15" customHeight="1" x14ac:dyDescent="0.2">
      <c r="B72" s="1"/>
      <c r="C72" s="1"/>
    </row>
    <row r="73" spans="2:3" customFormat="1" ht="15" customHeight="1" x14ac:dyDescent="0.2">
      <c r="B73" s="1"/>
      <c r="C73" s="1"/>
    </row>
    <row r="74" spans="2:3" customFormat="1" ht="15" customHeight="1" x14ac:dyDescent="0.2">
      <c r="B74" s="1"/>
      <c r="C74" s="1"/>
    </row>
    <row r="75" spans="2:3" customFormat="1" ht="15" customHeight="1" x14ac:dyDescent="0.2">
      <c r="B75" s="1"/>
      <c r="C75" s="1"/>
    </row>
    <row r="76" spans="2:3" customFormat="1" ht="15" customHeight="1" x14ac:dyDescent="0.2">
      <c r="B76" s="1"/>
      <c r="C76" s="1"/>
    </row>
    <row r="77" spans="2:3" customFormat="1" ht="15" customHeight="1" x14ac:dyDescent="0.2">
      <c r="B77" s="1"/>
      <c r="C77" s="1"/>
    </row>
  </sheetData>
  <mergeCells count="4">
    <mergeCell ref="B10:C10"/>
    <mergeCell ref="B11:D11"/>
    <mergeCell ref="B2:D2"/>
    <mergeCell ref="B9:D9"/>
  </mergeCells>
  <hyperlinks>
    <hyperlink ref="C1" location="Indice!A1" display="[índice Ç]" xr:uid="{00000000-0004-0000-0400-000000000000}"/>
    <hyperlink ref="B11" r:id="rId1" xr:uid="{00000000-0004-0000-0400-000001000000}"/>
    <hyperlink ref="B11:D11" r:id="rId2" display="http://observatorioemigracao.pt/np4/8713.html" xr:uid="{00000000-0004-0000-0400-000002000000}"/>
  </hyperlinks>
  <pageMargins left="0.7" right="0.7" top="0.75" bottom="0.75" header="0.3" footer="0.3"/>
  <pageSetup paperSize="9" orientation="portrait" horizontalDpi="4294967293"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9"/>
  <sheetViews>
    <sheetView showGridLines="0" workbookViewId="0">
      <selection activeCell="B2" sqref="B2:F2"/>
    </sheetView>
  </sheetViews>
  <sheetFormatPr defaultColWidth="12.83203125" defaultRowHeight="15" customHeight="1" x14ac:dyDescent="0.2"/>
  <cols>
    <col min="1" max="1" width="14.83203125" style="2" customWidth="1"/>
    <col min="2" max="2" width="14.83203125" style="1" customWidth="1"/>
    <col min="3" max="3" width="28.83203125" style="1" customWidth="1"/>
    <col min="4" max="6" width="14.83203125" style="2" customWidth="1"/>
    <col min="7" max="16384" width="12.83203125" style="2"/>
  </cols>
  <sheetData>
    <row r="1" spans="1:8" ht="30" customHeight="1" x14ac:dyDescent="0.2">
      <c r="A1" s="3"/>
      <c r="B1" s="4"/>
      <c r="C1" s="7" t="s">
        <v>15</v>
      </c>
      <c r="D1" s="6"/>
      <c r="E1" s="6"/>
      <c r="F1" s="6"/>
    </row>
    <row r="2" spans="1:8" ht="45" customHeight="1" thickBot="1" x14ac:dyDescent="0.25">
      <c r="B2" s="160" t="s">
        <v>265</v>
      </c>
      <c r="C2" s="160"/>
      <c r="D2" s="160"/>
      <c r="E2" s="160"/>
      <c r="F2" s="160"/>
      <c r="G2" s="21"/>
      <c r="H2" s="21"/>
    </row>
    <row r="3" spans="1:8" customFormat="1" ht="30" customHeight="1" x14ac:dyDescent="0.2">
      <c r="B3" s="26" t="s">
        <v>9</v>
      </c>
      <c r="C3" s="84" t="s">
        <v>177</v>
      </c>
      <c r="D3" s="85" t="s">
        <v>2</v>
      </c>
      <c r="E3" s="83" t="s">
        <v>14</v>
      </c>
      <c r="F3" s="83" t="s">
        <v>82</v>
      </c>
    </row>
    <row r="4" spans="1:8" customFormat="1" ht="30" customHeight="1" x14ac:dyDescent="0.2">
      <c r="B4" s="53" t="s">
        <v>8</v>
      </c>
      <c r="C4" s="92" t="s">
        <v>0</v>
      </c>
      <c r="D4" s="55">
        <v>1364</v>
      </c>
      <c r="E4" s="80">
        <v>100</v>
      </c>
      <c r="F4" s="80" t="s">
        <v>8</v>
      </c>
    </row>
    <row r="5" spans="1:8" customFormat="1" ht="15" customHeight="1" x14ac:dyDescent="0.2">
      <c r="B5" s="49">
        <v>1</v>
      </c>
      <c r="C5" s="50" t="s">
        <v>175</v>
      </c>
      <c r="D5" s="51">
        <v>72</v>
      </c>
      <c r="E5" s="81">
        <f>D5/D4*100</f>
        <v>5.2785923753665687</v>
      </c>
      <c r="F5" s="81">
        <f>E5/E4*100</f>
        <v>5.2785923753665687</v>
      </c>
      <c r="G5" s="37"/>
    </row>
    <row r="6" spans="1:8" customFormat="1" ht="15" customHeight="1" x14ac:dyDescent="0.2">
      <c r="B6" s="49">
        <v>2</v>
      </c>
      <c r="C6" s="50" t="s">
        <v>158</v>
      </c>
      <c r="D6" s="51">
        <v>64</v>
      </c>
      <c r="E6" s="81">
        <f>D6/D4*100</f>
        <v>4.6920821114369504</v>
      </c>
      <c r="F6" s="81">
        <f>F5+E6</f>
        <v>9.9706744868035191</v>
      </c>
      <c r="G6" s="37"/>
    </row>
    <row r="7" spans="1:8" customFormat="1" ht="15" customHeight="1" x14ac:dyDescent="0.2">
      <c r="B7" s="49">
        <v>3</v>
      </c>
      <c r="C7" s="50" t="s">
        <v>159</v>
      </c>
      <c r="D7" s="51">
        <v>57</v>
      </c>
      <c r="E7" s="81">
        <f>D7/D4*100</f>
        <v>4.1788856304985336</v>
      </c>
      <c r="F7" s="81">
        <f t="shared" ref="F7:F71" si="0">F6+E7</f>
        <v>14.149560117302052</v>
      </c>
      <c r="G7" s="37"/>
    </row>
    <row r="8" spans="1:8" customFormat="1" ht="15" customHeight="1" x14ac:dyDescent="0.2">
      <c r="B8" s="49">
        <v>4</v>
      </c>
      <c r="C8" s="50" t="s">
        <v>156</v>
      </c>
      <c r="D8" s="51">
        <v>56</v>
      </c>
      <c r="E8" s="81">
        <f>D8/D4*100</f>
        <v>4.1055718475073313</v>
      </c>
      <c r="F8" s="81">
        <f t="shared" si="0"/>
        <v>18.255131964809383</v>
      </c>
      <c r="G8" s="37"/>
    </row>
    <row r="9" spans="1:8" customFormat="1" ht="15" customHeight="1" x14ac:dyDescent="0.2">
      <c r="B9" s="49">
        <v>5</v>
      </c>
      <c r="C9" s="50" t="s">
        <v>172</v>
      </c>
      <c r="D9" s="51">
        <v>55</v>
      </c>
      <c r="E9" s="81">
        <f>D9/D4*100</f>
        <v>4.032258064516129</v>
      </c>
      <c r="F9" s="81">
        <f t="shared" si="0"/>
        <v>22.287390029325511</v>
      </c>
      <c r="G9" s="37"/>
    </row>
    <row r="10" spans="1:8" customFormat="1" ht="15" customHeight="1" x14ac:dyDescent="0.2">
      <c r="B10" s="49">
        <v>6</v>
      </c>
      <c r="C10" s="50" t="s">
        <v>174</v>
      </c>
      <c r="D10" s="51">
        <v>51</v>
      </c>
      <c r="E10" s="81">
        <f>D10/D4*100</f>
        <v>3.7390029325513199</v>
      </c>
      <c r="F10" s="81">
        <f t="shared" si="0"/>
        <v>26.02639296187683</v>
      </c>
      <c r="G10" s="37"/>
    </row>
    <row r="11" spans="1:8" customFormat="1" ht="15" customHeight="1" x14ac:dyDescent="0.2">
      <c r="B11" s="49">
        <v>7</v>
      </c>
      <c r="C11" s="50" t="s">
        <v>176</v>
      </c>
      <c r="D11" s="51">
        <v>47</v>
      </c>
      <c r="E11" s="81">
        <f>D11/D4*100</f>
        <v>3.4457478005865099</v>
      </c>
      <c r="F11" s="81">
        <f t="shared" si="0"/>
        <v>29.47214076246334</v>
      </c>
      <c r="G11" s="37"/>
    </row>
    <row r="12" spans="1:8" customFormat="1" ht="15" customHeight="1" x14ac:dyDescent="0.2">
      <c r="B12" s="49">
        <v>8</v>
      </c>
      <c r="C12" s="50" t="s">
        <v>140</v>
      </c>
      <c r="D12" s="51">
        <v>46</v>
      </c>
      <c r="E12" s="81">
        <f>D12/D4*100</f>
        <v>3.3724340175953076</v>
      </c>
      <c r="F12" s="81">
        <f t="shared" si="0"/>
        <v>32.84457478005865</v>
      </c>
      <c r="G12" s="37"/>
    </row>
    <row r="13" spans="1:8" customFormat="1" ht="15" customHeight="1" x14ac:dyDescent="0.2">
      <c r="B13" s="49">
        <v>9</v>
      </c>
      <c r="C13" s="50" t="s">
        <v>150</v>
      </c>
      <c r="D13" s="51">
        <v>45</v>
      </c>
      <c r="E13" s="81">
        <f>D13/D4*100</f>
        <v>3.2991202346041053</v>
      </c>
      <c r="F13" s="81">
        <f t="shared" si="0"/>
        <v>36.143695014662754</v>
      </c>
      <c r="G13" s="37"/>
    </row>
    <row r="14" spans="1:8" customFormat="1" ht="15" customHeight="1" x14ac:dyDescent="0.2">
      <c r="B14" s="49">
        <v>10</v>
      </c>
      <c r="C14" s="50" t="s">
        <v>173</v>
      </c>
      <c r="D14" s="51">
        <v>38</v>
      </c>
      <c r="E14" s="81">
        <f>D14/D4*100</f>
        <v>2.7859237536656889</v>
      </c>
      <c r="F14" s="81">
        <f t="shared" si="0"/>
        <v>38.929618768328446</v>
      </c>
      <c r="G14" s="37"/>
    </row>
    <row r="15" spans="1:8" customFormat="1" ht="15" customHeight="1" x14ac:dyDescent="0.2">
      <c r="B15" s="49">
        <v>11</v>
      </c>
      <c r="C15" s="50" t="s">
        <v>114</v>
      </c>
      <c r="D15" s="51">
        <v>38</v>
      </c>
      <c r="E15" s="81">
        <f>D15/D4*100</f>
        <v>2.7859237536656889</v>
      </c>
      <c r="F15" s="81">
        <f t="shared" si="0"/>
        <v>41.715542521994138</v>
      </c>
      <c r="G15" s="37"/>
    </row>
    <row r="16" spans="1:8" customFormat="1" ht="15" customHeight="1" x14ac:dyDescent="0.2">
      <c r="B16" s="49">
        <v>12</v>
      </c>
      <c r="C16" s="50" t="s">
        <v>119</v>
      </c>
      <c r="D16" s="51">
        <v>35</v>
      </c>
      <c r="E16" s="81">
        <f>D16/D4*100</f>
        <v>2.5659824046920821</v>
      </c>
      <c r="F16" s="81">
        <f t="shared" si="0"/>
        <v>44.281524926686217</v>
      </c>
      <c r="G16" s="37"/>
    </row>
    <row r="17" spans="2:7" customFormat="1" ht="15" customHeight="1" x14ac:dyDescent="0.2">
      <c r="B17" s="49">
        <v>13</v>
      </c>
      <c r="C17" s="50" t="s">
        <v>112</v>
      </c>
      <c r="D17" s="51">
        <v>30</v>
      </c>
      <c r="E17" s="81">
        <f>D17/D4*100</f>
        <v>2.1994134897360706</v>
      </c>
      <c r="F17" s="81">
        <f t="shared" si="0"/>
        <v>46.480938416422291</v>
      </c>
      <c r="G17" s="37"/>
    </row>
    <row r="18" spans="2:7" customFormat="1" ht="15" customHeight="1" x14ac:dyDescent="0.2">
      <c r="B18" s="49">
        <v>14</v>
      </c>
      <c r="C18" s="48" t="s">
        <v>126</v>
      </c>
      <c r="D18" s="51">
        <v>29</v>
      </c>
      <c r="E18" s="81">
        <f>D18/D4*100</f>
        <v>2.1260997067448679</v>
      </c>
      <c r="F18" s="81">
        <f t="shared" si="0"/>
        <v>48.607038123167158</v>
      </c>
      <c r="G18" s="37"/>
    </row>
    <row r="19" spans="2:7" customFormat="1" ht="15" customHeight="1" x14ac:dyDescent="0.2">
      <c r="B19" s="49">
        <v>15</v>
      </c>
      <c r="C19" s="48" t="s">
        <v>141</v>
      </c>
      <c r="D19" s="51">
        <v>23</v>
      </c>
      <c r="E19" s="81">
        <f>D19/D4*100</f>
        <v>1.6862170087976538</v>
      </c>
      <c r="F19" s="81">
        <f t="shared" si="0"/>
        <v>50.293255131964813</v>
      </c>
      <c r="G19" s="37"/>
    </row>
    <row r="20" spans="2:7" customFormat="1" ht="15" customHeight="1" x14ac:dyDescent="0.2">
      <c r="B20" s="49">
        <v>16</v>
      </c>
      <c r="C20" s="48" t="s">
        <v>118</v>
      </c>
      <c r="D20" s="51">
        <v>23</v>
      </c>
      <c r="E20" s="81">
        <f>D20/D4*100</f>
        <v>1.6862170087976538</v>
      </c>
      <c r="F20" s="81">
        <f t="shared" si="0"/>
        <v>51.979472140762468</v>
      </c>
      <c r="G20" s="37"/>
    </row>
    <row r="21" spans="2:7" customFormat="1" ht="15" customHeight="1" x14ac:dyDescent="0.2">
      <c r="B21" s="49">
        <v>17</v>
      </c>
      <c r="C21" s="48" t="s">
        <v>95</v>
      </c>
      <c r="D21" s="51">
        <v>22</v>
      </c>
      <c r="E21" s="81">
        <f>D21/D4*100</f>
        <v>1.6129032258064515</v>
      </c>
      <c r="F21" s="81">
        <f t="shared" si="0"/>
        <v>53.592375366568916</v>
      </c>
      <c r="G21" s="37"/>
    </row>
    <row r="22" spans="2:7" customFormat="1" ht="15" customHeight="1" x14ac:dyDescent="0.2">
      <c r="B22" s="49">
        <v>18</v>
      </c>
      <c r="C22" s="48" t="s">
        <v>145</v>
      </c>
      <c r="D22" s="51">
        <v>20</v>
      </c>
      <c r="E22" s="81">
        <f>D22/D4*100</f>
        <v>1.466275659824047</v>
      </c>
      <c r="F22" s="81">
        <f t="shared" si="0"/>
        <v>55.058651026392965</v>
      </c>
      <c r="G22" s="37"/>
    </row>
    <row r="23" spans="2:7" customFormat="1" ht="15" customHeight="1" x14ac:dyDescent="0.2">
      <c r="B23" s="49">
        <v>19</v>
      </c>
      <c r="C23" s="48" t="s">
        <v>144</v>
      </c>
      <c r="D23" s="51">
        <v>20</v>
      </c>
      <c r="E23" s="81">
        <f>D23/D4*100</f>
        <v>1.466275659824047</v>
      </c>
      <c r="F23" s="81">
        <f t="shared" si="0"/>
        <v>56.524926686217015</v>
      </c>
      <c r="G23" s="37"/>
    </row>
    <row r="24" spans="2:7" customFormat="1" ht="15" customHeight="1" x14ac:dyDescent="0.2">
      <c r="B24" s="57">
        <v>20</v>
      </c>
      <c r="C24" s="48" t="s">
        <v>135</v>
      </c>
      <c r="D24" s="51">
        <v>20</v>
      </c>
      <c r="E24" s="81">
        <f>D24/D4*100</f>
        <v>1.466275659824047</v>
      </c>
      <c r="F24" s="81">
        <f t="shared" si="0"/>
        <v>57.991202346041064</v>
      </c>
      <c r="G24" s="37"/>
    </row>
    <row r="25" spans="2:7" customFormat="1" ht="15" customHeight="1" x14ac:dyDescent="0.2">
      <c r="B25" s="57">
        <v>21</v>
      </c>
      <c r="C25" s="48" t="s">
        <v>88</v>
      </c>
      <c r="D25" s="51">
        <v>19</v>
      </c>
      <c r="E25" s="81">
        <f>D25/D4*100</f>
        <v>1.3929618768328444</v>
      </c>
      <c r="F25" s="81">
        <f t="shared" si="0"/>
        <v>59.384164222873906</v>
      </c>
      <c r="G25" s="37"/>
    </row>
    <row r="26" spans="2:7" customFormat="1" ht="15" customHeight="1" x14ac:dyDescent="0.2">
      <c r="B26" s="57">
        <v>22</v>
      </c>
      <c r="C26" s="48" t="s">
        <v>132</v>
      </c>
      <c r="D26" s="51">
        <v>19</v>
      </c>
      <c r="E26" s="81">
        <f>D26/D4*100</f>
        <v>1.3929618768328444</v>
      </c>
      <c r="F26" s="81">
        <f t="shared" si="0"/>
        <v>60.777126099706749</v>
      </c>
      <c r="G26" s="37"/>
    </row>
    <row r="27" spans="2:7" customFormat="1" ht="15" customHeight="1" x14ac:dyDescent="0.2">
      <c r="B27" s="57">
        <v>23</v>
      </c>
      <c r="C27" s="48" t="s">
        <v>152</v>
      </c>
      <c r="D27" s="51">
        <v>19</v>
      </c>
      <c r="E27" s="81">
        <f>D27/D4*100</f>
        <v>1.3929618768328444</v>
      </c>
      <c r="F27" s="81">
        <f t="shared" si="0"/>
        <v>62.170087976539591</v>
      </c>
      <c r="G27" s="37"/>
    </row>
    <row r="28" spans="2:7" customFormat="1" ht="15" customHeight="1" x14ac:dyDescent="0.2">
      <c r="B28" s="57">
        <v>24</v>
      </c>
      <c r="C28" s="48" t="s">
        <v>123</v>
      </c>
      <c r="D28" s="51">
        <v>18</v>
      </c>
      <c r="E28" s="81">
        <f>D28/D4*100</f>
        <v>1.3196480938416422</v>
      </c>
      <c r="F28" s="81">
        <f t="shared" si="0"/>
        <v>63.489736070381234</v>
      </c>
      <c r="G28" s="37"/>
    </row>
    <row r="29" spans="2:7" customFormat="1" ht="15" customHeight="1" x14ac:dyDescent="0.2">
      <c r="B29" s="57">
        <v>25</v>
      </c>
      <c r="C29" s="48" t="s">
        <v>121</v>
      </c>
      <c r="D29" s="51">
        <v>16</v>
      </c>
      <c r="E29" s="81">
        <f>D29/D4*100</f>
        <v>1.1730205278592376</v>
      </c>
      <c r="F29" s="81">
        <f t="shared" si="0"/>
        <v>64.662756598240478</v>
      </c>
      <c r="G29" s="37"/>
    </row>
    <row r="30" spans="2:7" customFormat="1" ht="15" customHeight="1" x14ac:dyDescent="0.2">
      <c r="B30" s="91">
        <v>26</v>
      </c>
      <c r="C30" s="48" t="s">
        <v>157</v>
      </c>
      <c r="D30" s="51">
        <v>16</v>
      </c>
      <c r="E30" s="81">
        <f>D30/D4*100</f>
        <v>1.1730205278592376</v>
      </c>
      <c r="F30" s="81">
        <f t="shared" si="0"/>
        <v>65.835777126099714</v>
      </c>
      <c r="G30" s="37"/>
    </row>
    <row r="31" spans="2:7" customFormat="1" ht="15" customHeight="1" x14ac:dyDescent="0.2">
      <c r="B31" s="91">
        <v>27</v>
      </c>
      <c r="C31" s="48" t="s">
        <v>149</v>
      </c>
      <c r="D31" s="95">
        <v>15</v>
      </c>
      <c r="E31" s="81">
        <f>D31/D4*100</f>
        <v>1.0997067448680353</v>
      </c>
      <c r="F31" s="81">
        <f t="shared" si="0"/>
        <v>66.935483870967744</v>
      </c>
    </row>
    <row r="32" spans="2:7" customFormat="1" ht="15" customHeight="1" x14ac:dyDescent="0.2">
      <c r="B32" s="91">
        <v>28</v>
      </c>
      <c r="C32" s="48" t="s">
        <v>128</v>
      </c>
      <c r="D32" s="93">
        <v>15</v>
      </c>
      <c r="E32" s="81">
        <f>D32/D4*100</f>
        <v>1.0997067448680353</v>
      </c>
      <c r="F32" s="81">
        <f t="shared" si="0"/>
        <v>68.035190615835774</v>
      </c>
    </row>
    <row r="33" spans="2:6" customFormat="1" ht="15" customHeight="1" x14ac:dyDescent="0.2">
      <c r="B33" s="91">
        <v>29</v>
      </c>
      <c r="C33" s="48" t="s">
        <v>125</v>
      </c>
      <c r="D33" s="93">
        <v>15</v>
      </c>
      <c r="E33" s="81">
        <f>D33/D4*100</f>
        <v>1.0997067448680353</v>
      </c>
      <c r="F33" s="81">
        <f t="shared" si="0"/>
        <v>69.134897360703803</v>
      </c>
    </row>
    <row r="34" spans="2:6" customFormat="1" ht="15" customHeight="1" x14ac:dyDescent="0.2">
      <c r="B34" s="91">
        <v>30</v>
      </c>
      <c r="C34" s="48" t="s">
        <v>115</v>
      </c>
      <c r="D34" s="93">
        <v>15</v>
      </c>
      <c r="E34" s="81">
        <f>D34/D4*100</f>
        <v>1.0997067448680353</v>
      </c>
      <c r="F34" s="81">
        <f t="shared" si="0"/>
        <v>70.234604105571833</v>
      </c>
    </row>
    <row r="35" spans="2:6" customFormat="1" ht="15" customHeight="1" x14ac:dyDescent="0.2">
      <c r="B35" s="91">
        <v>31</v>
      </c>
      <c r="C35" s="48" t="s">
        <v>148</v>
      </c>
      <c r="D35" s="93">
        <v>14</v>
      </c>
      <c r="E35" s="81">
        <f>D35/D4*100</f>
        <v>1.0263929618768328</v>
      </c>
      <c r="F35" s="81">
        <f t="shared" si="0"/>
        <v>71.26099706744867</v>
      </c>
    </row>
    <row r="36" spans="2:6" customFormat="1" ht="15" customHeight="1" x14ac:dyDescent="0.2">
      <c r="B36" s="91">
        <v>32</v>
      </c>
      <c r="C36" s="48" t="s">
        <v>169</v>
      </c>
      <c r="D36" s="93">
        <v>13</v>
      </c>
      <c r="E36" s="81">
        <f>D36/D4*100</f>
        <v>0.95307917888563054</v>
      </c>
      <c r="F36" s="81">
        <f t="shared" si="0"/>
        <v>72.214076246334301</v>
      </c>
    </row>
    <row r="37" spans="2:6" customFormat="1" ht="15" customHeight="1" x14ac:dyDescent="0.2">
      <c r="B37" s="91">
        <v>33</v>
      </c>
      <c r="C37" s="48" t="s">
        <v>130</v>
      </c>
      <c r="D37" s="93">
        <v>13</v>
      </c>
      <c r="E37" s="81">
        <f>D37/D4*100</f>
        <v>0.95307917888563054</v>
      </c>
      <c r="F37" s="81">
        <f t="shared" si="0"/>
        <v>73.167155425219931</v>
      </c>
    </row>
    <row r="38" spans="2:6" customFormat="1" ht="15" customHeight="1" x14ac:dyDescent="0.2">
      <c r="B38" s="91">
        <v>34</v>
      </c>
      <c r="C38" s="48" t="s">
        <v>106</v>
      </c>
      <c r="D38" s="93">
        <v>13</v>
      </c>
      <c r="E38" s="81">
        <f>D38/D4*100</f>
        <v>0.95307917888563054</v>
      </c>
      <c r="F38" s="81">
        <f t="shared" si="0"/>
        <v>74.120234604105562</v>
      </c>
    </row>
    <row r="39" spans="2:6" customFormat="1" ht="15" customHeight="1" x14ac:dyDescent="0.2">
      <c r="B39" s="91">
        <v>35</v>
      </c>
      <c r="C39" s="48" t="s">
        <v>105</v>
      </c>
      <c r="D39" s="93">
        <v>12</v>
      </c>
      <c r="E39" s="81">
        <f>D39/D4*100</f>
        <v>0.87976539589442826</v>
      </c>
      <c r="F39" s="81">
        <f t="shared" si="0"/>
        <v>74.999999999999986</v>
      </c>
    </row>
    <row r="40" spans="2:6" customFormat="1" ht="15" customHeight="1" x14ac:dyDescent="0.2">
      <c r="B40" s="91">
        <v>36</v>
      </c>
      <c r="C40" s="48" t="s">
        <v>155</v>
      </c>
      <c r="D40" s="93">
        <v>12</v>
      </c>
      <c r="E40" s="81">
        <f>D40/D4*100</f>
        <v>0.87976539589442826</v>
      </c>
      <c r="F40" s="81">
        <f t="shared" si="0"/>
        <v>75.87976539589441</v>
      </c>
    </row>
    <row r="41" spans="2:6" customFormat="1" ht="15" customHeight="1" x14ac:dyDescent="0.2">
      <c r="B41" s="91">
        <v>37</v>
      </c>
      <c r="C41" s="48" t="s">
        <v>170</v>
      </c>
      <c r="D41" s="93">
        <v>12</v>
      </c>
      <c r="E41" s="81">
        <f>D41/D4*100</f>
        <v>0.87976539589442826</v>
      </c>
      <c r="F41" s="81">
        <f t="shared" si="0"/>
        <v>76.759530791788833</v>
      </c>
    </row>
    <row r="42" spans="2:6" customFormat="1" ht="15" customHeight="1" x14ac:dyDescent="0.2">
      <c r="B42" s="91">
        <v>38</v>
      </c>
      <c r="C42" s="48" t="s">
        <v>160</v>
      </c>
      <c r="D42" s="93">
        <v>11</v>
      </c>
      <c r="E42" s="81">
        <f>D42/D4*100</f>
        <v>0.80645161290322576</v>
      </c>
      <c r="F42" s="81">
        <f t="shared" si="0"/>
        <v>77.565982404692065</v>
      </c>
    </row>
    <row r="43" spans="2:6" customFormat="1" ht="15" customHeight="1" x14ac:dyDescent="0.2">
      <c r="B43" s="91">
        <v>39</v>
      </c>
      <c r="C43" s="48" t="s">
        <v>122</v>
      </c>
      <c r="D43" s="93">
        <v>11</v>
      </c>
      <c r="E43" s="81">
        <f>D43/D4*100</f>
        <v>0.80645161290322576</v>
      </c>
      <c r="F43" s="81">
        <f t="shared" si="0"/>
        <v>78.372434017595296</v>
      </c>
    </row>
    <row r="44" spans="2:6" customFormat="1" ht="15" customHeight="1" x14ac:dyDescent="0.2">
      <c r="B44" s="91">
        <v>40</v>
      </c>
      <c r="C44" s="48" t="s">
        <v>101</v>
      </c>
      <c r="D44" s="93">
        <v>11</v>
      </c>
      <c r="E44" s="81">
        <f>D44/D4*100</f>
        <v>0.80645161290322576</v>
      </c>
      <c r="F44" s="81">
        <f t="shared" si="0"/>
        <v>79.178885630498527</v>
      </c>
    </row>
    <row r="45" spans="2:6" customFormat="1" ht="15" customHeight="1" x14ac:dyDescent="0.2">
      <c r="B45" s="91">
        <v>41</v>
      </c>
      <c r="C45" s="48" t="s">
        <v>85</v>
      </c>
      <c r="D45" s="93">
        <v>11</v>
      </c>
      <c r="E45" s="81">
        <f>D45/D4*100</f>
        <v>0.80645161290322576</v>
      </c>
      <c r="F45" s="81">
        <f t="shared" si="0"/>
        <v>79.985337243401759</v>
      </c>
    </row>
    <row r="46" spans="2:6" customFormat="1" ht="15" customHeight="1" x14ac:dyDescent="0.2">
      <c r="B46" s="91">
        <v>42</v>
      </c>
      <c r="C46" s="48" t="s">
        <v>83</v>
      </c>
      <c r="D46" s="93">
        <v>11</v>
      </c>
      <c r="E46" s="81">
        <f>D46/D4*100</f>
        <v>0.80645161290322576</v>
      </c>
      <c r="F46" s="81">
        <f t="shared" si="0"/>
        <v>80.79178885630499</v>
      </c>
    </row>
    <row r="47" spans="2:6" customFormat="1" ht="15" customHeight="1" x14ac:dyDescent="0.2">
      <c r="B47" s="91">
        <v>43</v>
      </c>
      <c r="C47" s="48" t="s">
        <v>100</v>
      </c>
      <c r="D47" s="93">
        <v>10</v>
      </c>
      <c r="E47" s="81">
        <f>D47/D4*100</f>
        <v>0.73313782991202348</v>
      </c>
      <c r="F47" s="81">
        <f t="shared" si="0"/>
        <v>81.524926686217015</v>
      </c>
    </row>
    <row r="48" spans="2:6" customFormat="1" ht="15" customHeight="1" x14ac:dyDescent="0.2">
      <c r="B48" s="91">
        <v>44</v>
      </c>
      <c r="C48" s="48" t="s">
        <v>109</v>
      </c>
      <c r="D48" s="93">
        <v>10</v>
      </c>
      <c r="E48" s="81">
        <f>D48/D4*100</f>
        <v>0.73313782991202348</v>
      </c>
      <c r="F48" s="81">
        <f t="shared" si="0"/>
        <v>82.258064516129039</v>
      </c>
    </row>
    <row r="49" spans="2:6" customFormat="1" ht="15" customHeight="1" x14ac:dyDescent="0.2">
      <c r="B49" s="91">
        <v>45</v>
      </c>
      <c r="C49" s="48" t="s">
        <v>120</v>
      </c>
      <c r="D49" s="93">
        <v>10</v>
      </c>
      <c r="E49" s="81">
        <f>D49/D4*100</f>
        <v>0.73313782991202348</v>
      </c>
      <c r="F49" s="81">
        <f t="shared" si="0"/>
        <v>82.991202346041064</v>
      </c>
    </row>
    <row r="50" spans="2:6" customFormat="1" ht="15" customHeight="1" x14ac:dyDescent="0.2">
      <c r="B50" s="91">
        <v>46</v>
      </c>
      <c r="C50" s="48" t="s">
        <v>162</v>
      </c>
      <c r="D50" s="93">
        <v>10</v>
      </c>
      <c r="E50" s="81">
        <f>D50/D4*100</f>
        <v>0.73313782991202348</v>
      </c>
      <c r="F50" s="81">
        <f t="shared" si="0"/>
        <v>83.724340175953088</v>
      </c>
    </row>
    <row r="51" spans="2:6" customFormat="1" ht="15" customHeight="1" x14ac:dyDescent="0.2">
      <c r="B51" s="91">
        <v>47</v>
      </c>
      <c r="C51" s="48" t="s">
        <v>161</v>
      </c>
      <c r="D51" s="93">
        <v>9</v>
      </c>
      <c r="E51" s="81">
        <f>D51/D4*100</f>
        <v>0.65982404692082108</v>
      </c>
      <c r="F51" s="81">
        <f t="shared" si="0"/>
        <v>84.384164222873906</v>
      </c>
    </row>
    <row r="52" spans="2:6" customFormat="1" ht="15" customHeight="1" x14ac:dyDescent="0.2">
      <c r="B52" s="91">
        <v>48</v>
      </c>
      <c r="C52" s="48" t="s">
        <v>98</v>
      </c>
      <c r="D52" s="93">
        <v>9</v>
      </c>
      <c r="E52" s="81">
        <f>D52/D4*100</f>
        <v>0.65982404692082108</v>
      </c>
      <c r="F52" s="81">
        <f t="shared" si="0"/>
        <v>85.043988269794724</v>
      </c>
    </row>
    <row r="53" spans="2:6" customFormat="1" ht="15" customHeight="1" x14ac:dyDescent="0.2">
      <c r="B53" s="91">
        <v>49</v>
      </c>
      <c r="C53" s="48" t="s">
        <v>94</v>
      </c>
      <c r="D53" s="93">
        <v>9</v>
      </c>
      <c r="E53" s="81">
        <f>D53/D4*100</f>
        <v>0.65982404692082108</v>
      </c>
      <c r="F53" s="81">
        <f t="shared" si="0"/>
        <v>85.703812316715542</v>
      </c>
    </row>
    <row r="54" spans="2:6" customFormat="1" ht="15" customHeight="1" x14ac:dyDescent="0.2">
      <c r="B54" s="91">
        <v>50</v>
      </c>
      <c r="C54" s="48" t="s">
        <v>92</v>
      </c>
      <c r="D54" s="93">
        <v>9</v>
      </c>
      <c r="E54" s="81">
        <f>D54/D4*100</f>
        <v>0.65982404692082108</v>
      </c>
      <c r="F54" s="81">
        <f t="shared" si="0"/>
        <v>86.36363636363636</v>
      </c>
    </row>
    <row r="55" spans="2:6" customFormat="1" ht="15" customHeight="1" x14ac:dyDescent="0.2">
      <c r="B55" s="91">
        <v>51</v>
      </c>
      <c r="C55" s="48" t="s">
        <v>127</v>
      </c>
      <c r="D55" s="93">
        <v>8</v>
      </c>
      <c r="E55" s="81">
        <f>D55/D4*100</f>
        <v>0.5865102639296188</v>
      </c>
      <c r="F55" s="81">
        <f t="shared" si="0"/>
        <v>86.950146627565985</v>
      </c>
    </row>
    <row r="56" spans="2:6" customFormat="1" ht="15" customHeight="1" x14ac:dyDescent="0.2">
      <c r="B56" s="91">
        <v>52</v>
      </c>
      <c r="C56" s="48" t="s">
        <v>154</v>
      </c>
      <c r="D56" s="93">
        <v>7</v>
      </c>
      <c r="E56" s="81">
        <f>D56/D4*100</f>
        <v>0.51319648093841641</v>
      </c>
      <c r="F56" s="81">
        <f t="shared" si="0"/>
        <v>87.463343108504404</v>
      </c>
    </row>
    <row r="57" spans="2:6" customFormat="1" ht="15" customHeight="1" x14ac:dyDescent="0.2">
      <c r="B57" s="91">
        <v>53</v>
      </c>
      <c r="C57" s="48" t="s">
        <v>146</v>
      </c>
      <c r="D57" s="93">
        <v>7</v>
      </c>
      <c r="E57" s="81">
        <f>D57/D4*100</f>
        <v>0.51319648093841641</v>
      </c>
      <c r="F57" s="81">
        <f t="shared" si="0"/>
        <v>87.976539589442822</v>
      </c>
    </row>
    <row r="58" spans="2:6" customFormat="1" ht="15" customHeight="1" x14ac:dyDescent="0.2">
      <c r="B58" s="91">
        <v>54</v>
      </c>
      <c r="C58" s="48" t="s">
        <v>110</v>
      </c>
      <c r="D58" s="93">
        <v>7</v>
      </c>
      <c r="E58" s="81">
        <f>D58/D4*100</f>
        <v>0.51319648093841641</v>
      </c>
      <c r="F58" s="81">
        <f t="shared" si="0"/>
        <v>88.489736070381241</v>
      </c>
    </row>
    <row r="59" spans="2:6" customFormat="1" ht="15" customHeight="1" x14ac:dyDescent="0.2">
      <c r="B59" s="91">
        <v>55</v>
      </c>
      <c r="C59" s="48" t="s">
        <v>107</v>
      </c>
      <c r="D59" s="93">
        <v>7</v>
      </c>
      <c r="E59" s="81">
        <f>D59/D4*100</f>
        <v>0.51319648093841641</v>
      </c>
      <c r="F59" s="81">
        <f t="shared" si="0"/>
        <v>89.00293255131966</v>
      </c>
    </row>
    <row r="60" spans="2:6" customFormat="1" ht="15" customHeight="1" x14ac:dyDescent="0.2">
      <c r="B60" s="91">
        <v>56</v>
      </c>
      <c r="C60" s="48" t="s">
        <v>102</v>
      </c>
      <c r="D60" s="93">
        <v>7</v>
      </c>
      <c r="E60" s="81">
        <f>D60/D4*100</f>
        <v>0.51319648093841641</v>
      </c>
      <c r="F60" s="81">
        <f t="shared" si="0"/>
        <v>89.516129032258078</v>
      </c>
    </row>
    <row r="61" spans="2:6" customFormat="1" ht="15" customHeight="1" x14ac:dyDescent="0.2">
      <c r="B61" s="91">
        <v>57</v>
      </c>
      <c r="C61" s="48" t="s">
        <v>99</v>
      </c>
      <c r="D61" s="93">
        <v>7</v>
      </c>
      <c r="E61" s="81">
        <f>D61/D4*100</f>
        <v>0.51319648093841641</v>
      </c>
      <c r="F61" s="81">
        <f t="shared" si="0"/>
        <v>90.029325513196497</v>
      </c>
    </row>
    <row r="62" spans="2:6" customFormat="1" ht="15" customHeight="1" x14ac:dyDescent="0.2">
      <c r="B62" s="91">
        <v>58</v>
      </c>
      <c r="C62" s="48" t="s">
        <v>90</v>
      </c>
      <c r="D62" s="93">
        <v>7</v>
      </c>
      <c r="E62" s="81">
        <f>D62/D4*100</f>
        <v>0.51319648093841641</v>
      </c>
      <c r="F62" s="81">
        <f t="shared" si="0"/>
        <v>90.542521994134916</v>
      </c>
    </row>
    <row r="63" spans="2:6" customFormat="1" ht="15" customHeight="1" x14ac:dyDescent="0.2">
      <c r="B63" s="91">
        <v>59</v>
      </c>
      <c r="C63" s="48" t="s">
        <v>151</v>
      </c>
      <c r="D63" s="93">
        <v>6</v>
      </c>
      <c r="E63" s="81">
        <f>D63/D4*100</f>
        <v>0.43988269794721413</v>
      </c>
      <c r="F63" s="81">
        <f t="shared" si="0"/>
        <v>90.982404692082127</v>
      </c>
    </row>
    <row r="64" spans="2:6" customFormat="1" ht="15" customHeight="1" x14ac:dyDescent="0.2">
      <c r="B64" s="91">
        <v>60</v>
      </c>
      <c r="C64" s="48" t="s">
        <v>108</v>
      </c>
      <c r="D64" s="93">
        <v>6</v>
      </c>
      <c r="E64" s="81">
        <f>D64/D4*100</f>
        <v>0.43988269794721413</v>
      </c>
      <c r="F64" s="81">
        <f t="shared" si="0"/>
        <v>91.422287390029339</v>
      </c>
    </row>
    <row r="65" spans="2:6" customFormat="1" ht="15" customHeight="1" x14ac:dyDescent="0.2">
      <c r="B65" s="91">
        <v>61</v>
      </c>
      <c r="C65" s="48" t="s">
        <v>116</v>
      </c>
      <c r="D65" s="93">
        <v>6</v>
      </c>
      <c r="E65" s="81">
        <f>D65/D4*100</f>
        <v>0.43988269794721413</v>
      </c>
      <c r="F65" s="81">
        <f t="shared" si="0"/>
        <v>91.862170087976551</v>
      </c>
    </row>
    <row r="66" spans="2:6" customFormat="1" ht="15" customHeight="1" x14ac:dyDescent="0.2">
      <c r="B66" s="91">
        <v>62</v>
      </c>
      <c r="C66" s="48" t="s">
        <v>117</v>
      </c>
      <c r="D66" s="93">
        <v>6</v>
      </c>
      <c r="E66" s="81">
        <f>D66/D4*100</f>
        <v>0.43988269794721413</v>
      </c>
      <c r="F66" s="81">
        <f t="shared" si="0"/>
        <v>92.302052785923763</v>
      </c>
    </row>
    <row r="67" spans="2:6" customFormat="1" ht="15" customHeight="1" x14ac:dyDescent="0.2">
      <c r="B67" s="91">
        <v>63</v>
      </c>
      <c r="C67" s="48" t="s">
        <v>138</v>
      </c>
      <c r="D67" s="93">
        <v>6</v>
      </c>
      <c r="E67" s="81">
        <f>D67/D4*100</f>
        <v>0.43988269794721413</v>
      </c>
      <c r="F67" s="81">
        <f t="shared" si="0"/>
        <v>92.741935483870975</v>
      </c>
    </row>
    <row r="68" spans="2:6" customFormat="1" ht="15" customHeight="1" x14ac:dyDescent="0.2">
      <c r="B68" s="91">
        <v>64</v>
      </c>
      <c r="C68" s="48" t="s">
        <v>143</v>
      </c>
      <c r="D68" s="93">
        <v>6</v>
      </c>
      <c r="E68" s="81">
        <f>D68/D4*100</f>
        <v>0.43988269794721413</v>
      </c>
      <c r="F68" s="81">
        <f t="shared" si="0"/>
        <v>93.181818181818187</v>
      </c>
    </row>
    <row r="69" spans="2:6" customFormat="1" ht="15" customHeight="1" x14ac:dyDescent="0.2">
      <c r="B69" s="91">
        <v>65</v>
      </c>
      <c r="C69" s="48" t="s">
        <v>153</v>
      </c>
      <c r="D69" s="93">
        <v>6</v>
      </c>
      <c r="E69" s="81">
        <f>D69/D4*100</f>
        <v>0.43988269794721413</v>
      </c>
      <c r="F69" s="81">
        <f t="shared" si="0"/>
        <v>93.621700879765399</v>
      </c>
    </row>
    <row r="70" spans="2:6" customFormat="1" ht="15" customHeight="1" x14ac:dyDescent="0.2">
      <c r="B70" s="91">
        <v>66</v>
      </c>
      <c r="C70" s="48" t="s">
        <v>163</v>
      </c>
      <c r="D70" s="93">
        <v>6</v>
      </c>
      <c r="E70" s="81">
        <f>D70/D4*100</f>
        <v>0.43988269794721413</v>
      </c>
      <c r="F70" s="81">
        <f t="shared" si="0"/>
        <v>94.061583577712611</v>
      </c>
    </row>
    <row r="71" spans="2:6" customFormat="1" ht="15" customHeight="1" x14ac:dyDescent="0.2">
      <c r="B71" s="91">
        <v>67</v>
      </c>
      <c r="C71" s="48" t="s">
        <v>168</v>
      </c>
      <c r="D71" s="93">
        <v>5</v>
      </c>
      <c r="E71" s="81">
        <f>D71/D4*100</f>
        <v>0.36656891495601174</v>
      </c>
      <c r="F71" s="81">
        <f t="shared" si="0"/>
        <v>94.428152492668616</v>
      </c>
    </row>
    <row r="72" spans="2:6" customFormat="1" ht="15" customHeight="1" x14ac:dyDescent="0.2">
      <c r="B72" s="91">
        <v>68</v>
      </c>
      <c r="C72" s="48" t="s">
        <v>164</v>
      </c>
      <c r="D72" s="93">
        <v>5</v>
      </c>
      <c r="E72" s="81">
        <f>D72/D4*100</f>
        <v>0.36656891495601174</v>
      </c>
      <c r="F72" s="81">
        <f t="shared" ref="F72:F98" si="1">F71+E72</f>
        <v>94.794721407624621</v>
      </c>
    </row>
    <row r="73" spans="2:6" customFormat="1" ht="15" customHeight="1" x14ac:dyDescent="0.2">
      <c r="B73" s="91">
        <v>69</v>
      </c>
      <c r="C73" s="48" t="s">
        <v>111</v>
      </c>
      <c r="D73" s="93">
        <v>5</v>
      </c>
      <c r="E73" s="81">
        <f>D73/D4*100</f>
        <v>0.36656891495601174</v>
      </c>
      <c r="F73" s="81">
        <f t="shared" si="1"/>
        <v>95.161290322580626</v>
      </c>
    </row>
    <row r="74" spans="2:6" customFormat="1" ht="15" customHeight="1" x14ac:dyDescent="0.2">
      <c r="B74" s="91">
        <v>70</v>
      </c>
      <c r="C74" s="48" t="s">
        <v>91</v>
      </c>
      <c r="D74" s="93">
        <v>5</v>
      </c>
      <c r="E74" s="81">
        <f>D74/D4*100</f>
        <v>0.36656891495601174</v>
      </c>
      <c r="F74" s="81">
        <f t="shared" si="1"/>
        <v>95.527859237536632</v>
      </c>
    </row>
    <row r="75" spans="2:6" customFormat="1" ht="15" customHeight="1" x14ac:dyDescent="0.2">
      <c r="B75" s="91">
        <v>71</v>
      </c>
      <c r="C75" s="48" t="s">
        <v>84</v>
      </c>
      <c r="D75" s="93">
        <v>5</v>
      </c>
      <c r="E75" s="81">
        <f>D75/D4*100</f>
        <v>0.36656891495601174</v>
      </c>
      <c r="F75" s="81">
        <f t="shared" si="1"/>
        <v>95.894428152492637</v>
      </c>
    </row>
    <row r="76" spans="2:6" customFormat="1" ht="15" customHeight="1" x14ac:dyDescent="0.2">
      <c r="B76" s="91">
        <v>72</v>
      </c>
      <c r="C76" s="48" t="s">
        <v>87</v>
      </c>
      <c r="D76" s="93">
        <v>4</v>
      </c>
      <c r="E76" s="81">
        <f>D76/D4*100</f>
        <v>0.2932551319648094</v>
      </c>
      <c r="F76" s="81">
        <f t="shared" si="1"/>
        <v>96.187683284457449</v>
      </c>
    </row>
    <row r="77" spans="2:6" customFormat="1" ht="15" customHeight="1" x14ac:dyDescent="0.2">
      <c r="B77" s="91">
        <v>73</v>
      </c>
      <c r="C77" s="48" t="s">
        <v>103</v>
      </c>
      <c r="D77" s="93">
        <v>4</v>
      </c>
      <c r="E77" s="81">
        <f>D77/D4*100</f>
        <v>0.2932551319648094</v>
      </c>
      <c r="F77" s="81">
        <f t="shared" si="1"/>
        <v>96.480938416422262</v>
      </c>
    </row>
    <row r="78" spans="2:6" customFormat="1" ht="15" customHeight="1" x14ac:dyDescent="0.2">
      <c r="B78" s="91">
        <v>74</v>
      </c>
      <c r="C78" s="48" t="s">
        <v>104</v>
      </c>
      <c r="D78" s="93">
        <v>4</v>
      </c>
      <c r="E78" s="81">
        <f>D78/D4*100</f>
        <v>0.2932551319648094</v>
      </c>
      <c r="F78" s="81">
        <f t="shared" si="1"/>
        <v>96.774193548387075</v>
      </c>
    </row>
    <row r="79" spans="2:6" customFormat="1" ht="15" customHeight="1" x14ac:dyDescent="0.2">
      <c r="B79" s="91">
        <v>75</v>
      </c>
      <c r="C79" s="48" t="s">
        <v>124</v>
      </c>
      <c r="D79" s="93">
        <v>4</v>
      </c>
      <c r="E79" s="81">
        <f>D79/D4*100</f>
        <v>0.2932551319648094</v>
      </c>
      <c r="F79" s="81">
        <f t="shared" si="1"/>
        <v>97.067448680351887</v>
      </c>
    </row>
    <row r="80" spans="2:6" customFormat="1" ht="15" customHeight="1" x14ac:dyDescent="0.2">
      <c r="B80" s="91">
        <v>76</v>
      </c>
      <c r="C80" s="48" t="s">
        <v>171</v>
      </c>
      <c r="D80" s="93">
        <v>3</v>
      </c>
      <c r="E80" s="81">
        <f>D80/D4*100</f>
        <v>0.21994134897360706</v>
      </c>
      <c r="F80" s="81">
        <f t="shared" si="1"/>
        <v>97.287390029325493</v>
      </c>
    </row>
    <row r="81" spans="2:6" customFormat="1" ht="15" customHeight="1" x14ac:dyDescent="0.2">
      <c r="B81" s="91">
        <v>77</v>
      </c>
      <c r="C81" s="48" t="s">
        <v>167</v>
      </c>
      <c r="D81" s="93">
        <v>3</v>
      </c>
      <c r="E81" s="81">
        <f>D81/D4*100</f>
        <v>0.21994134897360706</v>
      </c>
      <c r="F81" s="81">
        <f t="shared" si="1"/>
        <v>97.507331378299099</v>
      </c>
    </row>
    <row r="82" spans="2:6" customFormat="1" ht="15" customHeight="1" x14ac:dyDescent="0.2">
      <c r="B82" s="91">
        <v>78</v>
      </c>
      <c r="C82" s="48" t="s">
        <v>147</v>
      </c>
      <c r="D82" s="93">
        <v>3</v>
      </c>
      <c r="E82" s="81">
        <f>D82/D4*100</f>
        <v>0.21994134897360706</v>
      </c>
      <c r="F82" s="81">
        <f t="shared" si="1"/>
        <v>97.727272727272705</v>
      </c>
    </row>
    <row r="83" spans="2:6" customFormat="1" ht="15" customHeight="1" x14ac:dyDescent="0.2">
      <c r="B83" s="91">
        <v>79</v>
      </c>
      <c r="C83" s="48" t="s">
        <v>133</v>
      </c>
      <c r="D83" s="93">
        <v>3</v>
      </c>
      <c r="E83" s="81">
        <f>D83/D4*100</f>
        <v>0.21994134897360706</v>
      </c>
      <c r="F83" s="81">
        <f t="shared" si="1"/>
        <v>97.947214076246311</v>
      </c>
    </row>
    <row r="84" spans="2:6" customFormat="1" ht="15" customHeight="1" x14ac:dyDescent="0.2">
      <c r="B84" s="91">
        <v>80</v>
      </c>
      <c r="C84" s="48" t="s">
        <v>129</v>
      </c>
      <c r="D84" s="93">
        <v>3</v>
      </c>
      <c r="E84" s="81">
        <f>D84/D4*100</f>
        <v>0.21994134897360706</v>
      </c>
      <c r="F84" s="81">
        <f t="shared" si="1"/>
        <v>98.167155425219917</v>
      </c>
    </row>
    <row r="85" spans="2:6" customFormat="1" ht="15" customHeight="1" x14ac:dyDescent="0.2">
      <c r="B85" s="91">
        <v>81</v>
      </c>
      <c r="C85" s="48" t="s">
        <v>93</v>
      </c>
      <c r="D85" s="93">
        <v>3</v>
      </c>
      <c r="E85" s="81">
        <f>D85/D4*100</f>
        <v>0.21994134897360706</v>
      </c>
      <c r="F85" s="81">
        <f t="shared" si="1"/>
        <v>98.387096774193523</v>
      </c>
    </row>
    <row r="86" spans="2:6" customFormat="1" ht="15" customHeight="1" x14ac:dyDescent="0.2">
      <c r="B86" s="91">
        <v>82</v>
      </c>
      <c r="C86" s="48" t="s">
        <v>89</v>
      </c>
      <c r="D86" s="93">
        <v>3</v>
      </c>
      <c r="E86" s="81">
        <f>D86/D4*100</f>
        <v>0.21994134897360706</v>
      </c>
      <c r="F86" s="81">
        <f t="shared" si="1"/>
        <v>98.607038123167129</v>
      </c>
    </row>
    <row r="87" spans="2:6" customFormat="1" ht="15" customHeight="1" x14ac:dyDescent="0.2">
      <c r="B87" s="91">
        <v>83</v>
      </c>
      <c r="C87" s="48" t="s">
        <v>86</v>
      </c>
      <c r="D87" s="93">
        <v>3</v>
      </c>
      <c r="E87" s="81">
        <f>D87/D4*100</f>
        <v>0.21994134897360706</v>
      </c>
      <c r="F87" s="81">
        <f t="shared" si="1"/>
        <v>98.826979472140735</v>
      </c>
    </row>
    <row r="88" spans="2:6" customFormat="1" ht="15" customHeight="1" x14ac:dyDescent="0.2">
      <c r="B88" s="91">
        <v>84</v>
      </c>
      <c r="C88" s="48" t="s">
        <v>137</v>
      </c>
      <c r="D88" s="93">
        <v>2</v>
      </c>
      <c r="E88" s="81">
        <f>D88/D4*100</f>
        <v>0.1466275659824047</v>
      </c>
      <c r="F88" s="81">
        <f t="shared" si="1"/>
        <v>98.973607038123134</v>
      </c>
    </row>
    <row r="89" spans="2:6" customFormat="1" ht="15" customHeight="1" x14ac:dyDescent="0.2">
      <c r="B89" s="91">
        <v>85</v>
      </c>
      <c r="C89" s="48" t="s">
        <v>139</v>
      </c>
      <c r="D89" s="93">
        <v>2</v>
      </c>
      <c r="E89" s="81">
        <f>D89/D4*100</f>
        <v>0.1466275659824047</v>
      </c>
      <c r="F89" s="81">
        <f t="shared" si="1"/>
        <v>99.120234604105534</v>
      </c>
    </row>
    <row r="90" spans="2:6" customFormat="1" ht="15" customHeight="1" x14ac:dyDescent="0.2">
      <c r="B90" s="91">
        <v>86</v>
      </c>
      <c r="C90" s="48" t="s">
        <v>166</v>
      </c>
      <c r="D90" s="93">
        <v>2</v>
      </c>
      <c r="E90" s="81">
        <f>D90/D4*100</f>
        <v>0.1466275659824047</v>
      </c>
      <c r="F90" s="81">
        <f t="shared" si="1"/>
        <v>99.266862170087933</v>
      </c>
    </row>
    <row r="91" spans="2:6" customFormat="1" ht="15" customHeight="1" x14ac:dyDescent="0.2">
      <c r="B91" s="91">
        <v>87</v>
      </c>
      <c r="C91" s="48" t="s">
        <v>165</v>
      </c>
      <c r="D91" s="93">
        <v>1</v>
      </c>
      <c r="E91" s="81">
        <f>D91/D4*100</f>
        <v>7.331378299120235E-2</v>
      </c>
      <c r="F91" s="81">
        <f t="shared" si="1"/>
        <v>99.34017595307914</v>
      </c>
    </row>
    <row r="92" spans="2:6" customFormat="1" ht="15" customHeight="1" x14ac:dyDescent="0.2">
      <c r="B92" s="91">
        <v>88</v>
      </c>
      <c r="C92" s="48" t="s">
        <v>142</v>
      </c>
      <c r="D92" s="93">
        <v>1</v>
      </c>
      <c r="E92" s="81">
        <f>D92/D4*100</f>
        <v>7.331378299120235E-2</v>
      </c>
      <c r="F92" s="81">
        <f t="shared" si="1"/>
        <v>99.413489736070346</v>
      </c>
    </row>
    <row r="93" spans="2:6" customFormat="1" ht="15" customHeight="1" x14ac:dyDescent="0.2">
      <c r="B93" s="91">
        <v>89</v>
      </c>
      <c r="C93" s="48" t="s">
        <v>136</v>
      </c>
      <c r="D93" s="93">
        <v>1</v>
      </c>
      <c r="E93" s="81">
        <f>D93/D4*100</f>
        <v>7.331378299120235E-2</v>
      </c>
      <c r="F93" s="81">
        <f t="shared" si="1"/>
        <v>99.486803519061553</v>
      </c>
    </row>
    <row r="94" spans="2:6" customFormat="1" ht="15" customHeight="1" x14ac:dyDescent="0.2">
      <c r="B94" s="91">
        <v>90</v>
      </c>
      <c r="C94" s="48" t="s">
        <v>134</v>
      </c>
      <c r="D94" s="93">
        <v>1</v>
      </c>
      <c r="E94" s="81">
        <f>D94/D4*100</f>
        <v>7.331378299120235E-2</v>
      </c>
      <c r="F94" s="81">
        <f t="shared" si="1"/>
        <v>99.56011730205276</v>
      </c>
    </row>
    <row r="95" spans="2:6" customFormat="1" ht="15" customHeight="1" x14ac:dyDescent="0.2">
      <c r="B95" s="91">
        <v>91</v>
      </c>
      <c r="C95" s="48" t="s">
        <v>97</v>
      </c>
      <c r="D95" s="93">
        <v>1</v>
      </c>
      <c r="E95" s="81">
        <f>D95/D4*100</f>
        <v>7.331378299120235E-2</v>
      </c>
      <c r="F95" s="81">
        <f t="shared" si="1"/>
        <v>99.633431085043966</v>
      </c>
    </row>
    <row r="96" spans="2:6" customFormat="1" ht="15" customHeight="1" x14ac:dyDescent="0.2">
      <c r="B96" s="91">
        <v>92</v>
      </c>
      <c r="C96" s="48" t="s">
        <v>96</v>
      </c>
      <c r="D96" s="93">
        <v>1</v>
      </c>
      <c r="E96" s="81">
        <f>D96/D4*100</f>
        <v>7.331378299120235E-2</v>
      </c>
      <c r="F96" s="81">
        <f t="shared" si="1"/>
        <v>99.706744868035173</v>
      </c>
    </row>
    <row r="97" spans="1:7" customFormat="1" ht="15" customHeight="1" x14ac:dyDescent="0.2">
      <c r="B97" s="91">
        <v>93</v>
      </c>
      <c r="C97" s="48" t="s">
        <v>113</v>
      </c>
      <c r="D97" s="93">
        <v>0</v>
      </c>
      <c r="E97" s="81">
        <f>D97/D4*100</f>
        <v>0</v>
      </c>
      <c r="F97" s="81">
        <f t="shared" si="1"/>
        <v>99.706744868035173</v>
      </c>
    </row>
    <row r="98" spans="1:7" customFormat="1" ht="15" customHeight="1" x14ac:dyDescent="0.2">
      <c r="B98" s="58">
        <v>94</v>
      </c>
      <c r="C98" s="96" t="s">
        <v>131</v>
      </c>
      <c r="D98" s="94">
        <v>0</v>
      </c>
      <c r="E98" s="82">
        <f>D98/D4*100</f>
        <v>0</v>
      </c>
      <c r="F98" s="90">
        <f t="shared" si="1"/>
        <v>99.706744868035173</v>
      </c>
    </row>
    <row r="99" spans="1:7" customFormat="1" ht="15" customHeight="1" x14ac:dyDescent="0.2"/>
    <row r="100" spans="1:7" customFormat="1" ht="15" customHeight="1" x14ac:dyDescent="0.2">
      <c r="A100" s="9" t="s">
        <v>12</v>
      </c>
      <c r="B100" s="183" t="s">
        <v>178</v>
      </c>
      <c r="C100" s="183"/>
      <c r="D100" s="183"/>
      <c r="E100" s="183"/>
      <c r="F100" s="183"/>
    </row>
    <row r="101" spans="1:7" customFormat="1" ht="24.75" customHeight="1" x14ac:dyDescent="0.2">
      <c r="A101" s="9" t="s">
        <v>3</v>
      </c>
      <c r="B101" s="159" t="s">
        <v>249</v>
      </c>
      <c r="C101" s="159"/>
      <c r="D101" s="159"/>
      <c r="E101" s="159"/>
      <c r="F101" s="159"/>
      <c r="G101" s="159"/>
    </row>
    <row r="102" spans="1:7" customFormat="1" ht="15" customHeight="1" x14ac:dyDescent="0.2">
      <c r="A102" s="11" t="s">
        <v>4</v>
      </c>
      <c r="B102" s="164" t="s">
        <v>228</v>
      </c>
      <c r="C102" s="164"/>
      <c r="D102" s="35"/>
      <c r="E102" s="35"/>
      <c r="F102" s="35"/>
      <c r="G102" s="17"/>
    </row>
    <row r="103" spans="1:7" customFormat="1" ht="15" customHeight="1" x14ac:dyDescent="0.2">
      <c r="A103" s="10" t="s">
        <v>5</v>
      </c>
      <c r="B103" s="158" t="s">
        <v>229</v>
      </c>
      <c r="C103" s="158"/>
      <c r="D103" s="158"/>
      <c r="E103" s="36"/>
      <c r="F103" s="36"/>
      <c r="G103" s="17"/>
    </row>
    <row r="104" spans="1:7" customFormat="1" ht="15" customHeight="1" x14ac:dyDescent="0.2"/>
    <row r="105" spans="1:7" customFormat="1" ht="15" customHeight="1" x14ac:dyDescent="0.2"/>
    <row r="106" spans="1:7" customFormat="1" ht="15" customHeight="1" x14ac:dyDescent="0.2"/>
    <row r="107" spans="1:7" customFormat="1" ht="15" customHeight="1" x14ac:dyDescent="0.2"/>
    <row r="108" spans="1:7" customFormat="1" ht="15" customHeight="1" x14ac:dyDescent="0.2"/>
    <row r="109" spans="1:7" customFormat="1" ht="15" customHeight="1" x14ac:dyDescent="0.2"/>
    <row r="110" spans="1:7" customFormat="1" ht="15" customHeight="1" x14ac:dyDescent="0.2"/>
    <row r="111" spans="1:7" customFormat="1" ht="15" customHeight="1" x14ac:dyDescent="0.2"/>
    <row r="112" spans="1:7" customFormat="1" ht="15" customHeight="1" x14ac:dyDescent="0.2"/>
    <row r="113" spans="1:1" customFormat="1" ht="15" customHeight="1" x14ac:dyDescent="0.2"/>
    <row r="114" spans="1:1" customFormat="1" ht="15" customHeight="1" x14ac:dyDescent="0.2">
      <c r="A114" s="2"/>
    </row>
    <row r="115" spans="1:1" customFormat="1" ht="15" customHeight="1" x14ac:dyDescent="0.2">
      <c r="A115" s="2"/>
    </row>
    <row r="116" spans="1:1" customFormat="1" ht="15" customHeight="1" x14ac:dyDescent="0.2">
      <c r="A116" s="2"/>
    </row>
    <row r="117" spans="1:1" customFormat="1" ht="15" customHeight="1" x14ac:dyDescent="0.2">
      <c r="A117" s="2"/>
    </row>
    <row r="118" spans="1:1" customFormat="1" ht="15" customHeight="1" x14ac:dyDescent="0.2">
      <c r="A118" s="2"/>
    </row>
    <row r="119" spans="1:1" customFormat="1" ht="15" customHeight="1" x14ac:dyDescent="0.2">
      <c r="A119" s="2"/>
    </row>
    <row r="120" spans="1:1" customFormat="1" ht="15" customHeight="1" x14ac:dyDescent="0.2"/>
    <row r="121" spans="1:1" customFormat="1" ht="15" customHeight="1" x14ac:dyDescent="0.2"/>
    <row r="122" spans="1:1" customFormat="1" ht="15" customHeight="1" x14ac:dyDescent="0.2"/>
    <row r="123" spans="1:1" customFormat="1" ht="15" customHeight="1" x14ac:dyDescent="0.2"/>
    <row r="124" spans="1:1" customFormat="1" ht="15" customHeight="1" x14ac:dyDescent="0.2"/>
    <row r="125" spans="1:1" customFormat="1" ht="15" customHeight="1" x14ac:dyDescent="0.2"/>
    <row r="126" spans="1:1" customFormat="1" ht="15" customHeight="1" x14ac:dyDescent="0.2"/>
    <row r="127" spans="1:1" customFormat="1" ht="15" customHeight="1" x14ac:dyDescent="0.2"/>
    <row r="128" spans="1:1" customFormat="1" ht="15" customHeight="1" x14ac:dyDescent="0.2"/>
    <row r="129" customFormat="1" ht="15" customHeight="1" x14ac:dyDescent="0.2"/>
    <row r="130" customFormat="1" ht="15" customHeight="1" x14ac:dyDescent="0.2"/>
    <row r="131" customFormat="1" ht="15" customHeight="1" x14ac:dyDescent="0.2"/>
    <row r="132" customFormat="1" ht="15" customHeight="1" x14ac:dyDescent="0.2"/>
    <row r="133" customFormat="1" ht="15" customHeight="1" x14ac:dyDescent="0.2"/>
    <row r="134" customFormat="1" ht="15" customHeight="1" x14ac:dyDescent="0.2"/>
    <row r="135" customFormat="1" ht="15" customHeight="1" x14ac:dyDescent="0.2"/>
    <row r="136" customFormat="1" ht="15" customHeight="1" x14ac:dyDescent="0.2"/>
    <row r="137" customFormat="1" ht="15" customHeight="1" x14ac:dyDescent="0.2"/>
    <row r="138" customFormat="1" ht="15" customHeight="1" x14ac:dyDescent="0.2"/>
    <row r="139" customFormat="1" ht="15" customHeight="1" x14ac:dyDescent="0.2"/>
    <row r="140" customFormat="1" ht="15" customHeight="1" x14ac:dyDescent="0.2"/>
    <row r="141" customFormat="1" ht="15" customHeight="1" x14ac:dyDescent="0.2"/>
    <row r="142" customFormat="1" ht="15" customHeight="1" x14ac:dyDescent="0.2"/>
    <row r="143" customFormat="1" ht="15" customHeight="1" x14ac:dyDescent="0.2"/>
    <row r="144" customFormat="1" ht="15" customHeight="1" x14ac:dyDescent="0.2"/>
    <row r="145" spans="2:3" customFormat="1" ht="15" customHeight="1" x14ac:dyDescent="0.2"/>
    <row r="146" spans="2:3" customFormat="1" ht="15" customHeight="1" x14ac:dyDescent="0.2"/>
    <row r="147" spans="2:3" customFormat="1" ht="15" customHeight="1" x14ac:dyDescent="0.2"/>
    <row r="148" spans="2:3" customFormat="1" ht="15" customHeight="1" x14ac:dyDescent="0.2"/>
    <row r="149" spans="2:3" customFormat="1" ht="15" customHeight="1" x14ac:dyDescent="0.2"/>
    <row r="150" spans="2:3" customFormat="1" ht="15" customHeight="1" x14ac:dyDescent="0.2"/>
    <row r="151" spans="2:3" customFormat="1" ht="15" customHeight="1" x14ac:dyDescent="0.2"/>
    <row r="152" spans="2:3" customFormat="1" ht="15" customHeight="1" x14ac:dyDescent="0.2"/>
    <row r="153" spans="2:3" customFormat="1" ht="15" customHeight="1" x14ac:dyDescent="0.2"/>
    <row r="154" spans="2:3" customFormat="1" ht="15" customHeight="1" x14ac:dyDescent="0.2"/>
    <row r="155" spans="2:3" customFormat="1" ht="15" customHeight="1" x14ac:dyDescent="0.2"/>
    <row r="156" spans="2:3" customFormat="1" ht="15" customHeight="1" x14ac:dyDescent="0.2">
      <c r="B156" s="1"/>
      <c r="C156" s="1"/>
    </row>
    <row r="157" spans="2:3" customFormat="1" ht="15" customHeight="1" x14ac:dyDescent="0.2">
      <c r="B157" s="1"/>
      <c r="C157" s="1"/>
    </row>
    <row r="158" spans="2:3" customFormat="1" ht="15" customHeight="1" x14ac:dyDescent="0.2">
      <c r="B158" s="1"/>
      <c r="C158" s="1"/>
    </row>
    <row r="159" spans="2:3" customFormat="1" ht="15" customHeight="1" x14ac:dyDescent="0.2">
      <c r="B159" s="1"/>
      <c r="C159" s="1"/>
    </row>
    <row r="160" spans="2:3" customFormat="1" ht="15" customHeight="1" x14ac:dyDescent="0.2">
      <c r="B160" s="1"/>
      <c r="C160" s="1"/>
    </row>
    <row r="161" spans="2:3" customFormat="1" ht="15" customHeight="1" x14ac:dyDescent="0.2">
      <c r="B161" s="1"/>
      <c r="C161" s="1"/>
    </row>
    <row r="162" spans="2:3" customFormat="1" ht="15" customHeight="1" x14ac:dyDescent="0.2">
      <c r="B162" s="1"/>
      <c r="C162" s="1"/>
    </row>
    <row r="163" spans="2:3" customFormat="1" ht="15" customHeight="1" x14ac:dyDescent="0.2">
      <c r="B163" s="1"/>
      <c r="C163" s="1"/>
    </row>
    <row r="164" spans="2:3" customFormat="1" ht="15" customHeight="1" x14ac:dyDescent="0.2">
      <c r="B164" s="1"/>
      <c r="C164" s="1"/>
    </row>
    <row r="165" spans="2:3" customFormat="1" ht="15" customHeight="1" x14ac:dyDescent="0.2">
      <c r="B165" s="1"/>
      <c r="C165" s="1"/>
    </row>
    <row r="166" spans="2:3" customFormat="1" ht="15" customHeight="1" x14ac:dyDescent="0.2">
      <c r="B166" s="1"/>
      <c r="C166" s="1"/>
    </row>
    <row r="167" spans="2:3" customFormat="1" ht="15" customHeight="1" x14ac:dyDescent="0.2">
      <c r="B167" s="1"/>
      <c r="C167" s="1"/>
    </row>
    <row r="168" spans="2:3" customFormat="1" ht="15" customHeight="1" x14ac:dyDescent="0.2">
      <c r="B168" s="1"/>
      <c r="C168" s="1"/>
    </row>
    <row r="169" spans="2:3" customFormat="1" ht="15" customHeight="1" x14ac:dyDescent="0.2">
      <c r="B169" s="1"/>
      <c r="C169" s="1"/>
    </row>
  </sheetData>
  <mergeCells count="5">
    <mergeCell ref="B101:G101"/>
    <mergeCell ref="B102:C102"/>
    <mergeCell ref="B103:D103"/>
    <mergeCell ref="B100:F100"/>
    <mergeCell ref="B2:F2"/>
  </mergeCells>
  <hyperlinks>
    <hyperlink ref="C1" location="Indice!A1" display="[índice Ç]" xr:uid="{00000000-0004-0000-0500-000000000000}"/>
    <hyperlink ref="B103" r:id="rId1" xr:uid="{00000000-0004-0000-0500-000001000000}"/>
    <hyperlink ref="B103:D103" r:id="rId2" display="http://observatorioemigracao.pt/np4/8713.html" xr:uid="{00000000-0004-0000-0500-000002000000}"/>
    <hyperlink ref="E103" r:id="rId3" display="http://observatorioemigracao.pt/np4/8713.html" xr:uid="{00000000-0004-0000-0500-000003000000}"/>
  </hyperlinks>
  <pageMargins left="0.7" right="0.7" top="0.75" bottom="0.75" header="0.3" footer="0.3"/>
  <pageSetup paperSize="9" orientation="portrait" horizontalDpi="4294967293" verticalDpi="0"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9"/>
  <sheetViews>
    <sheetView showGridLines="0" workbookViewId="0">
      <selection activeCell="B2" sqref="B2:D2"/>
    </sheetView>
  </sheetViews>
  <sheetFormatPr defaultColWidth="12.83203125" defaultRowHeight="15" customHeight="1" x14ac:dyDescent="0.2"/>
  <cols>
    <col min="1" max="1" width="14.83203125" style="2" customWidth="1"/>
    <col min="2" max="3" width="28.83203125" style="1" customWidth="1"/>
    <col min="4" max="4" width="28.83203125" style="2" customWidth="1"/>
    <col min="5" max="16384" width="12.83203125" style="2"/>
  </cols>
  <sheetData>
    <row r="1" spans="1:7" ht="30" customHeight="1" x14ac:dyDescent="0.2">
      <c r="A1" s="3"/>
      <c r="B1" s="4"/>
      <c r="C1" s="7" t="s">
        <v>15</v>
      </c>
      <c r="D1" s="6"/>
      <c r="E1" s="6"/>
    </row>
    <row r="2" spans="1:7" ht="45" customHeight="1" thickBot="1" x14ac:dyDescent="0.25">
      <c r="B2" s="160" t="s">
        <v>266</v>
      </c>
      <c r="C2" s="160"/>
      <c r="D2" s="160"/>
      <c r="E2" s="21"/>
      <c r="F2" s="21"/>
      <c r="G2" s="21"/>
    </row>
    <row r="3" spans="1:7" customFormat="1" ht="30" customHeight="1" x14ac:dyDescent="0.2">
      <c r="B3" s="27" t="s">
        <v>274</v>
      </c>
      <c r="C3" s="88" t="s">
        <v>2</v>
      </c>
      <c r="D3" s="89" t="s">
        <v>14</v>
      </c>
    </row>
    <row r="4" spans="1:7" customFormat="1" ht="30" customHeight="1" x14ac:dyDescent="0.2">
      <c r="B4" s="56" t="s">
        <v>0</v>
      </c>
      <c r="C4" s="86">
        <v>1364</v>
      </c>
      <c r="D4" s="87">
        <v>100</v>
      </c>
    </row>
    <row r="5" spans="1:7" customFormat="1" ht="15" customHeight="1" x14ac:dyDescent="0.2">
      <c r="B5" s="48" t="s">
        <v>180</v>
      </c>
      <c r="C5" s="68">
        <v>837</v>
      </c>
      <c r="D5" s="81">
        <f>C5/C4*100</f>
        <v>61.363636363636367</v>
      </c>
      <c r="E5" s="37"/>
    </row>
    <row r="6" spans="1:7" customFormat="1" ht="15" customHeight="1" x14ac:dyDescent="0.2">
      <c r="B6" s="48" t="s">
        <v>181</v>
      </c>
      <c r="C6" s="68">
        <v>65</v>
      </c>
      <c r="D6" s="81">
        <f>C6/C4*100</f>
        <v>4.7653958944281527</v>
      </c>
      <c r="E6" s="37"/>
    </row>
    <row r="7" spans="1:7" customFormat="1" ht="15" customHeight="1" x14ac:dyDescent="0.2">
      <c r="B7" s="48" t="s">
        <v>182</v>
      </c>
      <c r="C7" s="68">
        <v>706</v>
      </c>
      <c r="D7" s="81">
        <f>C7/C4*100</f>
        <v>51.759530791788855</v>
      </c>
      <c r="E7" s="37"/>
    </row>
    <row r="8" spans="1:7" customFormat="1" ht="15" customHeight="1" x14ac:dyDescent="0.2">
      <c r="B8" s="79" t="s">
        <v>183</v>
      </c>
      <c r="C8" s="75">
        <v>656</v>
      </c>
      <c r="D8" s="90">
        <f>C8/C4*100</f>
        <v>48.093841642228739</v>
      </c>
    </row>
    <row r="9" spans="1:7" customFormat="1" ht="15" customHeight="1" x14ac:dyDescent="0.2"/>
    <row r="10" spans="1:7" customFormat="1" ht="45" customHeight="1" x14ac:dyDescent="0.2">
      <c r="A10" s="9" t="s">
        <v>12</v>
      </c>
      <c r="B10" s="176" t="s">
        <v>232</v>
      </c>
      <c r="C10" s="176"/>
      <c r="D10" s="176"/>
      <c r="E10" s="73"/>
      <c r="F10" s="73"/>
    </row>
    <row r="11" spans="1:7" customFormat="1" ht="25.5" customHeight="1" x14ac:dyDescent="0.2">
      <c r="A11" s="9" t="s">
        <v>3</v>
      </c>
      <c r="B11" s="182" t="s">
        <v>249</v>
      </c>
      <c r="C11" s="182"/>
      <c r="D11" s="182"/>
      <c r="E11" s="133"/>
      <c r="F11" s="133"/>
    </row>
    <row r="12" spans="1:7" customFormat="1" ht="15" customHeight="1" x14ac:dyDescent="0.2">
      <c r="A12" s="11" t="s">
        <v>4</v>
      </c>
      <c r="B12" s="164" t="s">
        <v>228</v>
      </c>
      <c r="C12" s="164"/>
      <c r="D12" s="35"/>
      <c r="E12" s="35"/>
      <c r="F12" s="17"/>
    </row>
    <row r="13" spans="1:7" customFormat="1" ht="15" customHeight="1" x14ac:dyDescent="0.2">
      <c r="A13" s="10" t="s">
        <v>5</v>
      </c>
      <c r="B13" s="158" t="s">
        <v>229</v>
      </c>
      <c r="C13" s="158"/>
      <c r="D13" s="158"/>
      <c r="E13" s="36"/>
      <c r="F13" s="17"/>
    </row>
    <row r="14" spans="1:7" customFormat="1" ht="15" customHeight="1" x14ac:dyDescent="0.2"/>
    <row r="15" spans="1:7" customFormat="1" ht="15" customHeight="1" x14ac:dyDescent="0.2"/>
    <row r="16" spans="1:7" customFormat="1" ht="15" customHeight="1" x14ac:dyDescent="0.2"/>
    <row r="17" spans="1:1" customFormat="1" ht="15" customHeight="1" x14ac:dyDescent="0.2"/>
    <row r="18" spans="1:1" customFormat="1" ht="15" customHeight="1" x14ac:dyDescent="0.2"/>
    <row r="19" spans="1:1" customFormat="1" ht="15" customHeight="1" x14ac:dyDescent="0.2"/>
    <row r="20" spans="1:1" customFormat="1" ht="15" customHeight="1" x14ac:dyDescent="0.2"/>
    <row r="21" spans="1:1" customFormat="1" ht="15" customHeight="1" x14ac:dyDescent="0.2"/>
    <row r="22" spans="1:1" customFormat="1" ht="15" customHeight="1" x14ac:dyDescent="0.2"/>
    <row r="23" spans="1:1" customFormat="1" ht="15" customHeight="1" x14ac:dyDescent="0.2"/>
    <row r="24" spans="1:1" customFormat="1" ht="15" customHeight="1" x14ac:dyDescent="0.2">
      <c r="A24" s="2"/>
    </row>
    <row r="25" spans="1:1" customFormat="1" ht="15" customHeight="1" x14ac:dyDescent="0.2">
      <c r="A25" s="2"/>
    </row>
    <row r="26" spans="1:1" customFormat="1" ht="15" customHeight="1" x14ac:dyDescent="0.2">
      <c r="A26" s="2"/>
    </row>
    <row r="27" spans="1:1" customFormat="1" ht="15" customHeight="1" x14ac:dyDescent="0.2">
      <c r="A27" s="2"/>
    </row>
    <row r="28" spans="1:1" customFormat="1" ht="15" customHeight="1" x14ac:dyDescent="0.2">
      <c r="A28" s="2"/>
    </row>
    <row r="29" spans="1:1" customFormat="1" ht="15" customHeight="1" x14ac:dyDescent="0.2">
      <c r="A29" s="2"/>
    </row>
    <row r="30" spans="1:1" customFormat="1" ht="15" customHeight="1" x14ac:dyDescent="0.2"/>
    <row r="31" spans="1:1" customFormat="1" ht="15" customHeight="1" x14ac:dyDescent="0.2"/>
    <row r="32" spans="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spans="2:3" customFormat="1" ht="15" customHeight="1" x14ac:dyDescent="0.2"/>
    <row r="66" spans="2:3" customFormat="1" ht="15" customHeight="1" x14ac:dyDescent="0.2">
      <c r="B66" s="1"/>
      <c r="C66" s="1"/>
    </row>
    <row r="67" spans="2:3" customFormat="1" ht="15" customHeight="1" x14ac:dyDescent="0.2">
      <c r="B67" s="1"/>
      <c r="C67" s="1"/>
    </row>
    <row r="68" spans="2:3" customFormat="1" ht="15" customHeight="1" x14ac:dyDescent="0.2">
      <c r="B68" s="1"/>
      <c r="C68" s="1"/>
    </row>
    <row r="69" spans="2:3" customFormat="1" ht="15" customHeight="1" x14ac:dyDescent="0.2">
      <c r="B69" s="1"/>
      <c r="C69" s="1"/>
    </row>
    <row r="70" spans="2:3" customFormat="1" ht="15" customHeight="1" x14ac:dyDescent="0.2">
      <c r="B70" s="1"/>
      <c r="C70" s="1"/>
    </row>
    <row r="71" spans="2:3" customFormat="1" ht="15" customHeight="1" x14ac:dyDescent="0.2">
      <c r="B71" s="1"/>
      <c r="C71" s="1"/>
    </row>
    <row r="72" spans="2:3" customFormat="1" ht="15" customHeight="1" x14ac:dyDescent="0.2">
      <c r="B72" s="1"/>
      <c r="C72" s="1"/>
    </row>
    <row r="73" spans="2:3" customFormat="1" ht="15" customHeight="1" x14ac:dyDescent="0.2">
      <c r="B73" s="1"/>
      <c r="C73" s="1"/>
    </row>
    <row r="74" spans="2:3" customFormat="1" ht="15" customHeight="1" x14ac:dyDescent="0.2">
      <c r="B74" s="1"/>
      <c r="C74" s="1"/>
    </row>
    <row r="75" spans="2:3" customFormat="1" ht="15" customHeight="1" x14ac:dyDescent="0.2">
      <c r="B75" s="1"/>
      <c r="C75" s="1"/>
    </row>
    <row r="76" spans="2:3" customFormat="1" ht="15" customHeight="1" x14ac:dyDescent="0.2">
      <c r="B76" s="1"/>
      <c r="C76" s="1"/>
    </row>
    <row r="77" spans="2:3" customFormat="1" ht="15" customHeight="1" x14ac:dyDescent="0.2">
      <c r="B77" s="1"/>
      <c r="C77" s="1"/>
    </row>
    <row r="78" spans="2:3" customFormat="1" ht="15" customHeight="1" x14ac:dyDescent="0.2">
      <c r="B78" s="1"/>
      <c r="C78" s="1"/>
    </row>
    <row r="79" spans="2:3" customFormat="1" ht="15" customHeight="1" x14ac:dyDescent="0.2">
      <c r="B79" s="1"/>
      <c r="C79" s="1"/>
    </row>
  </sheetData>
  <mergeCells count="5">
    <mergeCell ref="B2:D2"/>
    <mergeCell ref="B12:C12"/>
    <mergeCell ref="B13:D13"/>
    <mergeCell ref="B10:D10"/>
    <mergeCell ref="B11:D11"/>
  </mergeCells>
  <hyperlinks>
    <hyperlink ref="C1" location="Indice!A1" display="[índice Ç]" xr:uid="{00000000-0004-0000-0600-000000000000}"/>
    <hyperlink ref="B13" r:id="rId1" xr:uid="{00000000-0004-0000-0600-000001000000}"/>
    <hyperlink ref="B13:D13" r:id="rId2" display="http://observatorioemigracao.pt/np4/8713.html" xr:uid="{00000000-0004-0000-0600-000002000000}"/>
  </hyperlinks>
  <pageMargins left="0.7" right="0.7" top="0.75" bottom="0.75" header="0.3" footer="0.3"/>
  <pageSetup paperSize="9" orientation="portrait" horizontalDpi="4294967293"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8"/>
  <sheetViews>
    <sheetView showGridLines="0" workbookViewId="0">
      <selection activeCell="B2" sqref="B2:D2"/>
    </sheetView>
  </sheetViews>
  <sheetFormatPr defaultColWidth="12.83203125" defaultRowHeight="15" customHeight="1" x14ac:dyDescent="0.2"/>
  <cols>
    <col min="1" max="1" width="14.83203125" style="2" customWidth="1"/>
    <col min="2" max="3" width="28.83203125" style="1" customWidth="1"/>
    <col min="4" max="4" width="28.83203125" style="2" customWidth="1"/>
    <col min="5" max="16384" width="12.83203125" style="2"/>
  </cols>
  <sheetData>
    <row r="1" spans="1:7" ht="30" customHeight="1" x14ac:dyDescent="0.2">
      <c r="A1" s="3"/>
      <c r="B1" s="4"/>
      <c r="C1" s="7" t="s">
        <v>15</v>
      </c>
      <c r="D1" s="6"/>
      <c r="E1" s="6"/>
    </row>
    <row r="2" spans="1:7" ht="45" customHeight="1" thickBot="1" x14ac:dyDescent="0.25">
      <c r="B2" s="160" t="s">
        <v>267</v>
      </c>
      <c r="C2" s="160"/>
      <c r="D2" s="160"/>
      <c r="E2" s="21"/>
      <c r="F2" s="21"/>
      <c r="G2" s="21"/>
    </row>
    <row r="3" spans="1:7" customFormat="1" ht="30" customHeight="1" x14ac:dyDescent="0.2">
      <c r="B3" s="27" t="s">
        <v>187</v>
      </c>
      <c r="C3" s="88" t="s">
        <v>2</v>
      </c>
      <c r="D3" s="89" t="s">
        <v>14</v>
      </c>
    </row>
    <row r="4" spans="1:7" customFormat="1" ht="30" customHeight="1" x14ac:dyDescent="0.2">
      <c r="B4" s="56" t="s">
        <v>0</v>
      </c>
      <c r="C4" s="86">
        <v>711</v>
      </c>
      <c r="D4" s="87">
        <v>100</v>
      </c>
    </row>
    <row r="5" spans="1:7" customFormat="1" ht="15" customHeight="1" x14ac:dyDescent="0.2">
      <c r="B5" s="48" t="s">
        <v>184</v>
      </c>
      <c r="C5" s="68">
        <v>522</v>
      </c>
      <c r="D5" s="81">
        <f>C5/C4*100</f>
        <v>73.417721518987349</v>
      </c>
      <c r="E5" s="37"/>
    </row>
    <row r="6" spans="1:7" customFormat="1" ht="15" customHeight="1" x14ac:dyDescent="0.2">
      <c r="B6" s="48" t="s">
        <v>185</v>
      </c>
      <c r="C6" s="68">
        <v>181</v>
      </c>
      <c r="D6" s="81">
        <f>C6/C4*100</f>
        <v>25.457102672292546</v>
      </c>
      <c r="E6" s="37"/>
    </row>
    <row r="7" spans="1:7" customFormat="1" ht="15" customHeight="1" x14ac:dyDescent="0.2">
      <c r="B7" s="79" t="s">
        <v>186</v>
      </c>
      <c r="C7" s="75">
        <v>8</v>
      </c>
      <c r="D7" s="90">
        <f>C7/C4*100</f>
        <v>1.1251758087201125</v>
      </c>
    </row>
    <row r="8" spans="1:7" customFormat="1" ht="15" customHeight="1" x14ac:dyDescent="0.2"/>
    <row r="9" spans="1:7" customFormat="1" ht="30" customHeight="1" x14ac:dyDescent="0.2">
      <c r="A9" s="9" t="s">
        <v>12</v>
      </c>
      <c r="B9" s="176" t="s">
        <v>233</v>
      </c>
      <c r="C9" s="176"/>
      <c r="D9" s="176"/>
      <c r="E9" s="73"/>
      <c r="F9" s="73"/>
    </row>
    <row r="10" spans="1:7" customFormat="1" ht="24.75" customHeight="1" x14ac:dyDescent="0.2">
      <c r="A10" s="9" t="s">
        <v>3</v>
      </c>
      <c r="B10" s="159" t="s">
        <v>249</v>
      </c>
      <c r="C10" s="159"/>
      <c r="D10" s="159"/>
      <c r="E10" s="159"/>
      <c r="F10" s="159"/>
    </row>
    <row r="11" spans="1:7" customFormat="1" ht="15" customHeight="1" x14ac:dyDescent="0.2">
      <c r="A11" s="11" t="s">
        <v>4</v>
      </c>
      <c r="B11" s="164" t="s">
        <v>228</v>
      </c>
      <c r="C11" s="164"/>
      <c r="D11" s="35"/>
      <c r="E11" s="35"/>
      <c r="F11" s="17"/>
    </row>
    <row r="12" spans="1:7" customFormat="1" ht="15" customHeight="1" x14ac:dyDescent="0.2">
      <c r="A12" s="10" t="s">
        <v>5</v>
      </c>
      <c r="B12" s="158" t="s">
        <v>229</v>
      </c>
      <c r="C12" s="158"/>
      <c r="D12" s="158"/>
      <c r="E12" s="36"/>
      <c r="F12" s="17"/>
    </row>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 customFormat="1" ht="15" customHeight="1" x14ac:dyDescent="0.2"/>
    <row r="18" spans="1:1" customFormat="1" ht="15" customHeight="1" x14ac:dyDescent="0.2"/>
    <row r="19" spans="1:1" customFormat="1" ht="15" customHeight="1" x14ac:dyDescent="0.2"/>
    <row r="20" spans="1:1" customFormat="1" ht="15" customHeight="1" x14ac:dyDescent="0.2"/>
    <row r="21" spans="1:1" customFormat="1" ht="15" customHeight="1" x14ac:dyDescent="0.2"/>
    <row r="22" spans="1:1" customFormat="1" ht="15" customHeight="1" x14ac:dyDescent="0.2"/>
    <row r="23" spans="1:1" customFormat="1" ht="30" customHeight="1" x14ac:dyDescent="0.2">
      <c r="A23" s="2"/>
    </row>
    <row r="24" spans="1:1" customFormat="1" ht="15" customHeight="1" x14ac:dyDescent="0.2">
      <c r="A24" s="2"/>
    </row>
    <row r="25" spans="1:1" customFormat="1" ht="15" customHeight="1" x14ac:dyDescent="0.2">
      <c r="A25" s="2"/>
    </row>
    <row r="26" spans="1:1" customFormat="1" ht="15" customHeight="1" x14ac:dyDescent="0.2">
      <c r="A26" s="2"/>
    </row>
    <row r="27" spans="1:1" customFormat="1" ht="15" customHeight="1" x14ac:dyDescent="0.2">
      <c r="A27" s="2"/>
    </row>
    <row r="28" spans="1:1" customFormat="1" ht="15" customHeight="1" x14ac:dyDescent="0.2">
      <c r="A28" s="2"/>
    </row>
    <row r="29" spans="1:1" customFormat="1" ht="15" customHeight="1" x14ac:dyDescent="0.2"/>
    <row r="30" spans="1:1" customFormat="1" ht="15" customHeight="1" x14ac:dyDescent="0.2"/>
    <row r="31" spans="1:1" customFormat="1" ht="15" customHeight="1" x14ac:dyDescent="0.2"/>
    <row r="32" spans="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spans="2:3" customFormat="1" ht="15" customHeight="1" x14ac:dyDescent="0.2">
      <c r="B65" s="1"/>
      <c r="C65" s="1"/>
    </row>
    <row r="66" spans="2:3" customFormat="1" ht="15" customHeight="1" x14ac:dyDescent="0.2">
      <c r="B66" s="1"/>
      <c r="C66" s="1"/>
    </row>
    <row r="67" spans="2:3" customFormat="1" ht="15" customHeight="1" x14ac:dyDescent="0.2">
      <c r="B67" s="1"/>
      <c r="C67" s="1"/>
    </row>
    <row r="68" spans="2:3" customFormat="1" ht="15" customHeight="1" x14ac:dyDescent="0.2">
      <c r="B68" s="1"/>
      <c r="C68" s="1"/>
    </row>
    <row r="69" spans="2:3" customFormat="1" ht="15" customHeight="1" x14ac:dyDescent="0.2">
      <c r="B69" s="1"/>
      <c r="C69" s="1"/>
    </row>
    <row r="70" spans="2:3" customFormat="1" ht="15" customHeight="1" x14ac:dyDescent="0.2">
      <c r="B70" s="1"/>
      <c r="C70" s="1"/>
    </row>
    <row r="71" spans="2:3" customFormat="1" ht="15" customHeight="1" x14ac:dyDescent="0.2">
      <c r="B71" s="1"/>
      <c r="C71" s="1"/>
    </row>
    <row r="72" spans="2:3" customFormat="1" ht="15" customHeight="1" x14ac:dyDescent="0.2">
      <c r="B72" s="1"/>
      <c r="C72" s="1"/>
    </row>
    <row r="73" spans="2:3" customFormat="1" ht="15" customHeight="1" x14ac:dyDescent="0.2">
      <c r="B73" s="1"/>
      <c r="C73" s="1"/>
    </row>
    <row r="74" spans="2:3" customFormat="1" ht="15" customHeight="1" x14ac:dyDescent="0.2">
      <c r="B74" s="1"/>
      <c r="C74" s="1"/>
    </row>
    <row r="75" spans="2:3" customFormat="1" ht="15" customHeight="1" x14ac:dyDescent="0.2">
      <c r="B75" s="1"/>
      <c r="C75" s="1"/>
    </row>
    <row r="76" spans="2:3" customFormat="1" ht="15" customHeight="1" x14ac:dyDescent="0.2">
      <c r="B76" s="1"/>
      <c r="C76" s="1"/>
    </row>
    <row r="77" spans="2:3" customFormat="1" ht="15" customHeight="1" x14ac:dyDescent="0.2">
      <c r="B77" s="1"/>
      <c r="C77" s="1"/>
    </row>
    <row r="78" spans="2:3" customFormat="1" ht="15" customHeight="1" x14ac:dyDescent="0.2">
      <c r="B78" s="1"/>
      <c r="C78" s="1"/>
    </row>
  </sheetData>
  <mergeCells count="5">
    <mergeCell ref="B2:D2"/>
    <mergeCell ref="B10:F10"/>
    <mergeCell ref="B11:C11"/>
    <mergeCell ref="B12:D12"/>
    <mergeCell ref="B9:D9"/>
  </mergeCells>
  <hyperlinks>
    <hyperlink ref="C1" location="Indice!A1" display="[índice Ç]" xr:uid="{00000000-0004-0000-0700-000000000000}"/>
    <hyperlink ref="B12" r:id="rId1" xr:uid="{00000000-0004-0000-0700-000001000000}"/>
    <hyperlink ref="B12:D12" r:id="rId2" display="http://observatorioemigracao.pt/np4/8713.html" xr:uid="{00000000-0004-0000-0700-000002000000}"/>
  </hyperlinks>
  <pageMargins left="0.7" right="0.7" top="0.75" bottom="0.75" header="0.3" footer="0.3"/>
  <pageSetup paperSize="9" orientation="portrait" horizontalDpi="4294967293" verticalDpi="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4"/>
  <sheetViews>
    <sheetView showGridLines="0" workbookViewId="0">
      <selection activeCell="B2" sqref="B2:D2"/>
    </sheetView>
  </sheetViews>
  <sheetFormatPr defaultColWidth="12.83203125" defaultRowHeight="15" customHeight="1" x14ac:dyDescent="0.2"/>
  <cols>
    <col min="1" max="1" width="14.83203125" style="2" customWidth="1"/>
    <col min="2" max="3" width="28.83203125" style="1" customWidth="1"/>
    <col min="4" max="4" width="28.83203125" style="2" customWidth="1"/>
    <col min="5" max="16384" width="12.83203125" style="2"/>
  </cols>
  <sheetData>
    <row r="1" spans="1:7" ht="30" customHeight="1" x14ac:dyDescent="0.2">
      <c r="A1" s="3"/>
      <c r="B1" s="4"/>
      <c r="C1" s="7" t="s">
        <v>15</v>
      </c>
      <c r="D1" s="6"/>
      <c r="E1" s="6"/>
    </row>
    <row r="2" spans="1:7" ht="45" customHeight="1" thickBot="1" x14ac:dyDescent="0.25">
      <c r="B2" s="160" t="s">
        <v>236</v>
      </c>
      <c r="C2" s="160"/>
      <c r="D2" s="160"/>
      <c r="E2" s="21"/>
      <c r="F2" s="21"/>
      <c r="G2" s="21"/>
    </row>
    <row r="3" spans="1:7" customFormat="1" ht="30" customHeight="1" x14ac:dyDescent="0.2">
      <c r="B3" s="27" t="s">
        <v>217</v>
      </c>
      <c r="C3" s="88" t="s">
        <v>2</v>
      </c>
      <c r="D3" s="89" t="s">
        <v>14</v>
      </c>
    </row>
    <row r="4" spans="1:7" customFormat="1" ht="30" customHeight="1" x14ac:dyDescent="0.2">
      <c r="B4" s="56" t="s">
        <v>0</v>
      </c>
      <c r="C4" s="86">
        <v>1519</v>
      </c>
      <c r="D4" s="87">
        <v>100</v>
      </c>
    </row>
    <row r="5" spans="1:7" customFormat="1" ht="15" customHeight="1" x14ac:dyDescent="0.2">
      <c r="B5" s="48" t="s">
        <v>200</v>
      </c>
      <c r="C5" s="68">
        <v>743</v>
      </c>
      <c r="D5" s="81">
        <f>C5/C4*100</f>
        <v>48.913759052007897</v>
      </c>
      <c r="E5" s="37"/>
    </row>
    <row r="6" spans="1:7" customFormat="1" ht="15" customHeight="1" x14ac:dyDescent="0.2">
      <c r="B6" s="48" t="s">
        <v>201</v>
      </c>
      <c r="C6" s="68">
        <v>360</v>
      </c>
      <c r="D6" s="81">
        <f>C6/C4*100</f>
        <v>23.69980250164582</v>
      </c>
      <c r="E6" s="37"/>
    </row>
    <row r="7" spans="1:7" customFormat="1" ht="15" customHeight="1" x14ac:dyDescent="0.2">
      <c r="B7" s="48" t="s">
        <v>202</v>
      </c>
      <c r="C7" s="68">
        <v>284</v>
      </c>
      <c r="D7" s="81">
        <f>C7/C4*100</f>
        <v>18.696510862409479</v>
      </c>
      <c r="E7" s="37"/>
    </row>
    <row r="8" spans="1:7" customFormat="1" ht="15" customHeight="1" x14ac:dyDescent="0.2">
      <c r="B8" s="48" t="s">
        <v>203</v>
      </c>
      <c r="C8" s="68">
        <v>66</v>
      </c>
      <c r="D8" s="81">
        <f>C8/C4*100</f>
        <v>4.3449637919684001</v>
      </c>
      <c r="E8" s="37"/>
    </row>
    <row r="9" spans="1:7" customFormat="1" ht="15" customHeight="1" x14ac:dyDescent="0.2">
      <c r="B9" s="48" t="s">
        <v>204</v>
      </c>
      <c r="C9" s="68">
        <v>34</v>
      </c>
      <c r="D9" s="81">
        <f>C9/C4*100</f>
        <v>2.2383146807109942</v>
      </c>
      <c r="E9" s="37"/>
    </row>
    <row r="10" spans="1:7" customFormat="1" ht="15" customHeight="1" x14ac:dyDescent="0.2">
      <c r="B10" s="48" t="s">
        <v>205</v>
      </c>
      <c r="C10" s="68">
        <v>13</v>
      </c>
      <c r="D10" s="81">
        <f>C10/C4*100</f>
        <v>0.85582620144832122</v>
      </c>
      <c r="E10" s="37"/>
    </row>
    <row r="11" spans="1:7" customFormat="1" ht="15" customHeight="1" x14ac:dyDescent="0.2">
      <c r="B11" s="48" t="s">
        <v>206</v>
      </c>
      <c r="C11" s="68">
        <v>7</v>
      </c>
      <c r="D11" s="81">
        <f>C11/C4*100</f>
        <v>0.46082949308755761</v>
      </c>
      <c r="E11" s="37"/>
    </row>
    <row r="12" spans="1:7" customFormat="1" ht="15" customHeight="1" x14ac:dyDescent="0.2">
      <c r="B12" s="48" t="s">
        <v>207</v>
      </c>
      <c r="C12" s="68">
        <v>8</v>
      </c>
      <c r="D12" s="81">
        <f>C12/C4*100</f>
        <v>0.52666227781435149</v>
      </c>
      <c r="E12" s="37"/>
    </row>
    <row r="13" spans="1:7" customFormat="1" ht="15" customHeight="1" x14ac:dyDescent="0.2">
      <c r="B13" s="79" t="s">
        <v>208</v>
      </c>
      <c r="C13" s="75">
        <v>4</v>
      </c>
      <c r="D13" s="90">
        <f>C13/C4*100</f>
        <v>0.26333113890717574</v>
      </c>
    </row>
    <row r="14" spans="1:7" customFormat="1" ht="15" customHeight="1" x14ac:dyDescent="0.2"/>
    <row r="15" spans="1:7" customFormat="1" ht="45" customHeight="1" x14ac:dyDescent="0.2">
      <c r="A15" s="9" t="s">
        <v>12</v>
      </c>
      <c r="B15" s="176" t="s">
        <v>209</v>
      </c>
      <c r="C15" s="176"/>
      <c r="D15" s="176"/>
      <c r="E15" s="73"/>
      <c r="F15" s="73"/>
    </row>
    <row r="16" spans="1:7" customFormat="1" ht="24" customHeight="1" x14ac:dyDescent="0.2">
      <c r="A16" s="9" t="s">
        <v>3</v>
      </c>
      <c r="B16" s="184" t="s">
        <v>249</v>
      </c>
      <c r="C16" s="184"/>
      <c r="D16" s="184"/>
      <c r="E16" s="145"/>
      <c r="F16" s="145"/>
    </row>
    <row r="17" spans="1:6" customFormat="1" ht="15" customHeight="1" x14ac:dyDescent="0.2">
      <c r="A17" s="11" t="s">
        <v>4</v>
      </c>
      <c r="B17" s="164" t="s">
        <v>228</v>
      </c>
      <c r="C17" s="164"/>
      <c r="D17" s="35"/>
      <c r="E17" s="35"/>
      <c r="F17" s="17"/>
    </row>
    <row r="18" spans="1:6" customFormat="1" ht="15" customHeight="1" x14ac:dyDescent="0.2">
      <c r="A18" s="143" t="s">
        <v>5</v>
      </c>
      <c r="B18" s="158" t="s">
        <v>229</v>
      </c>
      <c r="C18" s="158"/>
      <c r="D18" s="158"/>
      <c r="E18" s="36"/>
      <c r="F18" s="17"/>
    </row>
    <row r="19" spans="1:6" customFormat="1" ht="15" customHeight="1" x14ac:dyDescent="0.2"/>
    <row r="20" spans="1:6" customFormat="1" ht="15" customHeight="1" x14ac:dyDescent="0.2"/>
    <row r="21" spans="1:6" customFormat="1" ht="15" customHeight="1" x14ac:dyDescent="0.2"/>
    <row r="22" spans="1:6" customFormat="1" ht="15" customHeight="1" x14ac:dyDescent="0.2"/>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30" customHeight="1" x14ac:dyDescent="0.2">
      <c r="A29" s="2"/>
    </row>
    <row r="30" spans="1:6" customFormat="1" ht="15" customHeight="1" x14ac:dyDescent="0.2">
      <c r="A30" s="2"/>
    </row>
    <row r="31" spans="1:6" customFormat="1" ht="15" customHeight="1" x14ac:dyDescent="0.2">
      <c r="A31" s="2"/>
    </row>
    <row r="32" spans="1:6" customFormat="1" ht="15" customHeight="1" x14ac:dyDescent="0.2">
      <c r="A32" s="2"/>
    </row>
    <row r="33" spans="1:1" customFormat="1" ht="15" customHeight="1" x14ac:dyDescent="0.2">
      <c r="A33" s="2"/>
    </row>
    <row r="34" spans="1:1" customFormat="1" ht="15" customHeight="1" x14ac:dyDescent="0.2">
      <c r="A34" s="2"/>
    </row>
    <row r="35" spans="1:1" customFormat="1" ht="15" customHeight="1" x14ac:dyDescent="0.2"/>
    <row r="36" spans="1:1" customFormat="1" ht="15" customHeight="1" x14ac:dyDescent="0.2"/>
    <row r="37" spans="1:1" customFormat="1" ht="15" customHeight="1" x14ac:dyDescent="0.2"/>
    <row r="38" spans="1:1" customFormat="1" ht="15" customHeight="1" x14ac:dyDescent="0.2"/>
    <row r="39" spans="1:1" customFormat="1" ht="15" customHeight="1" x14ac:dyDescent="0.2"/>
    <row r="40" spans="1:1" customFormat="1" ht="15" customHeight="1" x14ac:dyDescent="0.2"/>
    <row r="41" spans="1:1" customFormat="1" ht="15" customHeight="1" x14ac:dyDescent="0.2"/>
    <row r="42" spans="1:1" customFormat="1" ht="15" customHeight="1" x14ac:dyDescent="0.2"/>
    <row r="43" spans="1:1" customFormat="1" ht="15" customHeight="1" x14ac:dyDescent="0.2"/>
    <row r="44" spans="1:1" customFormat="1" ht="15" customHeight="1" x14ac:dyDescent="0.2"/>
    <row r="45" spans="1:1" customFormat="1" ht="15" customHeight="1" x14ac:dyDescent="0.2"/>
    <row r="46" spans="1:1" customFormat="1" ht="15" customHeight="1" x14ac:dyDescent="0.2"/>
    <row r="47" spans="1:1" customFormat="1" ht="15" customHeight="1" x14ac:dyDescent="0.2"/>
    <row r="48" spans="1:1"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spans="2:3" customFormat="1" ht="15" customHeight="1" x14ac:dyDescent="0.2"/>
    <row r="66" spans="2:3" customFormat="1" ht="15" customHeight="1" x14ac:dyDescent="0.2"/>
    <row r="67" spans="2:3" customFormat="1" ht="15" customHeight="1" x14ac:dyDescent="0.2"/>
    <row r="68" spans="2:3" customFormat="1" ht="15" customHeight="1" x14ac:dyDescent="0.2"/>
    <row r="69" spans="2:3" customFormat="1" ht="15" customHeight="1" x14ac:dyDescent="0.2"/>
    <row r="70" spans="2:3" customFormat="1" ht="15" customHeight="1" x14ac:dyDescent="0.2"/>
    <row r="71" spans="2:3" customFormat="1" ht="15" customHeight="1" x14ac:dyDescent="0.2">
      <c r="B71" s="1"/>
      <c r="C71" s="1"/>
    </row>
    <row r="72" spans="2:3" customFormat="1" ht="15" customHeight="1" x14ac:dyDescent="0.2">
      <c r="B72" s="1"/>
      <c r="C72" s="1"/>
    </row>
    <row r="73" spans="2:3" customFormat="1" ht="15" customHeight="1" x14ac:dyDescent="0.2">
      <c r="B73" s="1"/>
      <c r="C73" s="1"/>
    </row>
    <row r="74" spans="2:3" customFormat="1" ht="15" customHeight="1" x14ac:dyDescent="0.2">
      <c r="B74" s="1"/>
      <c r="C74" s="1"/>
    </row>
    <row r="75" spans="2:3" customFormat="1" ht="15" customHeight="1" x14ac:dyDescent="0.2">
      <c r="B75" s="1"/>
      <c r="C75" s="1"/>
    </row>
    <row r="76" spans="2:3" customFormat="1" ht="15" customHeight="1" x14ac:dyDescent="0.2">
      <c r="B76" s="1"/>
      <c r="C76" s="1"/>
    </row>
    <row r="77" spans="2:3" customFormat="1" ht="15" customHeight="1" x14ac:dyDescent="0.2">
      <c r="B77" s="1"/>
      <c r="C77" s="1"/>
    </row>
    <row r="78" spans="2:3" customFormat="1" ht="15" customHeight="1" x14ac:dyDescent="0.2">
      <c r="B78" s="1"/>
      <c r="C78" s="1"/>
    </row>
    <row r="79" spans="2:3" customFormat="1" ht="15" customHeight="1" x14ac:dyDescent="0.2">
      <c r="B79" s="1"/>
      <c r="C79" s="1"/>
    </row>
    <row r="80" spans="2:3" customFormat="1" ht="15" customHeight="1" x14ac:dyDescent="0.2">
      <c r="B80" s="1"/>
      <c r="C80" s="1"/>
    </row>
    <row r="81" spans="2:3" customFormat="1" ht="15" customHeight="1" x14ac:dyDescent="0.2">
      <c r="B81" s="1"/>
      <c r="C81" s="1"/>
    </row>
    <row r="82" spans="2:3" customFormat="1" ht="15" customHeight="1" x14ac:dyDescent="0.2">
      <c r="B82" s="1"/>
      <c r="C82" s="1"/>
    </row>
    <row r="83" spans="2:3" customFormat="1" ht="15" customHeight="1" x14ac:dyDescent="0.2">
      <c r="B83" s="1"/>
      <c r="C83" s="1"/>
    </row>
    <row r="84" spans="2:3" customFormat="1" ht="15" customHeight="1" x14ac:dyDescent="0.2">
      <c r="B84" s="1"/>
      <c r="C84" s="1"/>
    </row>
  </sheetData>
  <mergeCells count="5">
    <mergeCell ref="B2:D2"/>
    <mergeCell ref="B17:C17"/>
    <mergeCell ref="B18:D18"/>
    <mergeCell ref="B15:D15"/>
    <mergeCell ref="B16:D16"/>
  </mergeCells>
  <hyperlinks>
    <hyperlink ref="C1" location="Indice!A1" display="[índice Ç]" xr:uid="{00000000-0004-0000-0800-000000000000}"/>
    <hyperlink ref="B18" r:id="rId1" xr:uid="{00000000-0004-0000-0800-000001000000}"/>
    <hyperlink ref="B18:D18" r:id="rId2" display="http://observatorioemigracao.pt/np4/8713.html" xr:uid="{00000000-0004-0000-0800-000002000000}"/>
  </hyperlinks>
  <pageMargins left="0.7" right="0.7" top="0.75" bottom="0.75" header="0.3" footer="0.3"/>
  <pageSetup paperSize="9" orientation="portrait" horizontalDpi="4294967293"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Indice</vt:lpstr>
      <vt:lpstr>Quadro 1</vt:lpstr>
      <vt:lpstr>Quadro 2</vt:lpstr>
      <vt:lpstr>Quadro 3</vt:lpstr>
      <vt:lpstr>Quadro 4</vt:lpstr>
      <vt:lpstr>Quadro 5</vt:lpstr>
      <vt:lpstr>Quadro 6</vt:lpstr>
      <vt:lpstr>Quadro 7</vt:lpstr>
      <vt:lpstr>Quadro 8</vt:lpstr>
      <vt:lpstr>Quadro 9</vt:lpstr>
      <vt:lpstr>Quadro 10</vt:lpstr>
      <vt:lpstr>Quadro 11</vt:lpstr>
      <vt:lpstr>Quadro 12</vt:lpstr>
      <vt:lpstr>Quadro 13</vt:lpstr>
      <vt:lpstr>Quadro 14</vt:lpstr>
      <vt:lpstr>Quadro 15</vt:lpstr>
      <vt:lpstr>Quadro 16</vt:lpstr>
      <vt:lpstr>Quadro 17</vt:lpstr>
      <vt:lpstr>Grafico 1</vt:lpstr>
      <vt:lpstr>Grafico 2</vt:lpstr>
      <vt:lpstr>Grafico 3</vt:lpstr>
      <vt:lpstr>Grafico 4</vt:lpstr>
      <vt:lpstr>Grafico 5</vt:lpstr>
      <vt:lpstr>Grafico 6</vt:lpstr>
      <vt:lpstr>Grafico 7</vt:lpstr>
      <vt:lpstr>Grafico 8</vt:lpstr>
      <vt:lpstr>Grafico 9</vt:lpstr>
      <vt:lpstr>Grafico 10</vt:lpstr>
      <vt:lpstr>Grafico 11</vt:lpstr>
      <vt:lpstr>Grafico 12</vt:lpstr>
      <vt:lpstr>Grafico 13</vt:lpstr>
      <vt:lpstr>Grafico 14</vt:lpstr>
      <vt:lpstr>Grafico 15</vt:lpstr>
      <vt:lpstr>Metainformação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Rui Pena Pires</cp:lastModifiedBy>
  <dcterms:created xsi:type="dcterms:W3CDTF">2015-09-02T20:08:05Z</dcterms:created>
  <dcterms:modified xsi:type="dcterms:W3CDTF">2024-02-21T11:46:39Z</dcterms:modified>
</cp:coreProperties>
</file>