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22AD2EA1-B51A-4E69-A5BA-979134E55F21}" xr6:coauthVersionLast="44" xr6:coauthVersionMax="44" xr10:uidLastSave="{00000000-0000-0000-0000-000000000000}"/>
  <bookViews>
    <workbookView xWindow="-120" yWindow="-120" windowWidth="29040" windowHeight="15840" tabRatio="921" xr2:uid="{00000000-000D-0000-FFFF-FFFF00000000}"/>
  </bookViews>
  <sheets>
    <sheet name="Contents" sheetId="36" r:id="rId1"/>
    <sheet name="Table 3.1" sheetId="1" r:id="rId2"/>
    <sheet name="Table 3.2" sheetId="5" r:id="rId3"/>
    <sheet name="Table 3.3" sheetId="6" r:id="rId4"/>
    <sheet name="Table 3.4" sheetId="7" r:id="rId5"/>
    <sheet name="Table 3.5" sheetId="18" r:id="rId6"/>
    <sheet name="Table 3.6" sheetId="16" r:id="rId7"/>
    <sheet name="Chart 3.1" sheetId="2" r:id="rId8"/>
    <sheet name="Chart 3.2" sheetId="8" r:id="rId9"/>
    <sheet name="Chart 3.3" sheetId="9" r:id="rId10"/>
    <sheet name="Chart 3.4" sheetId="37" r:id="rId11"/>
  </sheets>
  <definedNames>
    <definedName name="_xlnm.Print_Titles" localSheetId="0">Contents!$1:$2</definedName>
    <definedName name="_xlnm.Print_Titles" localSheetId="1">'Table 3.1'!$1:$2</definedName>
    <definedName name="_xlnm.Print_Titles" localSheetId="2">'Table 3.2'!$1:$3</definedName>
    <definedName name="_xlnm.Print_Titles" localSheetId="3">'Table 3.3'!$1:$2</definedName>
    <definedName name="_xlnm.Print_Titles" localSheetId="4">'Table 3.4'!$1:$2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6" l="1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4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E20" i="16"/>
  <c r="E23" i="16"/>
  <c r="E7" i="16"/>
  <c r="E26" i="16"/>
  <c r="E25" i="16"/>
  <c r="E6" i="16"/>
  <c r="E11" i="16"/>
  <c r="E34" i="16"/>
  <c r="E10" i="16"/>
  <c r="E35" i="16"/>
  <c r="E14" i="16"/>
  <c r="E8" i="16"/>
  <c r="E24" i="16"/>
  <c r="E28" i="16"/>
  <c r="E33" i="16"/>
  <c r="E16" i="16"/>
  <c r="E29" i="16"/>
  <c r="E30" i="16"/>
  <c r="E21" i="16"/>
  <c r="E19" i="16"/>
  <c r="E32" i="16"/>
  <c r="E15" i="16"/>
  <c r="E9" i="16"/>
  <c r="E13" i="16"/>
  <c r="E17" i="16"/>
  <c r="E27" i="16"/>
  <c r="E22" i="16"/>
  <c r="E12" i="16"/>
  <c r="E31" i="16"/>
  <c r="E18" i="16"/>
  <c r="D12" i="7"/>
  <c r="C12" i="7"/>
  <c r="E12" i="7"/>
  <c r="D11" i="7"/>
  <c r="C11" i="7"/>
  <c r="E11" i="7"/>
  <c r="D10" i="7"/>
  <c r="C10" i="7"/>
  <c r="E10" i="7"/>
  <c r="E8" i="7"/>
  <c r="E7" i="7"/>
  <c r="E6" i="7"/>
  <c r="E5" i="7"/>
  <c r="F4" i="6"/>
  <c r="D4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4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E6" i="5"/>
  <c r="E65" i="1"/>
  <c r="E64" i="1"/>
  <c r="E63" i="1"/>
  <c r="E62" i="1"/>
  <c r="E61" i="1"/>
  <c r="E4" i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B9" i="36"/>
  <c r="E7" i="36"/>
  <c r="E6" i="36"/>
  <c r="E5" i="36"/>
  <c r="B8" i="36"/>
  <c r="B4" i="36"/>
  <c r="B7" i="36"/>
  <c r="B6" i="36"/>
  <c r="B5" i="36"/>
  <c r="E4" i="36"/>
</calcChain>
</file>

<file path=xl/sharedStrings.xml><?xml version="1.0" encoding="utf-8"?>
<sst xmlns="http://schemas.openxmlformats.org/spreadsheetml/2006/main" count="299" uniqueCount="129">
  <si>
    <t>OEm</t>
  </si>
  <si>
    <t>Observatório da Emigração</t>
  </si>
  <si>
    <t>link</t>
  </si>
  <si>
    <t>Total</t>
  </si>
  <si>
    <t>Portugal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</si>
  <si>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</si>
  <si>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Factbook 2014: list of tables and charts</t>
  </si>
  <si>
    <t>Updated</t>
  </si>
  <si>
    <t>Indicators</t>
  </si>
  <si>
    <t>OECD</t>
  </si>
  <si>
    <t>Source</t>
  </si>
  <si>
    <t>Country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</si>
  <si>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</si>
  <si>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</si>
  <si>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</si>
  <si>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</si>
  <si>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</si>
  <si>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</si>
  <si>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</si>
  <si>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</si>
  <si>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</si>
  <si>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</si>
  <si>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</si>
  <si>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</si>
  <si>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</si>
  <si>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</si>
  <si>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</si>
  <si>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</si>
  <si>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</si>
  <si>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</si>
  <si>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</si>
  <si>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</si>
  <si>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</si>
  <si>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Romania</t>
  </si>
  <si>
    <t>Slovenia</t>
  </si>
  <si>
    <t>Finland</t>
  </si>
  <si>
    <t>Sweden</t>
  </si>
  <si>
    <t>United Kingdom</t>
  </si>
  <si>
    <t>Iceland</t>
  </si>
  <si>
    <t>Norway</t>
  </si>
  <si>
    <t>Switzerland</t>
  </si>
  <si>
    <t>..</t>
  </si>
  <si>
    <t>3 | Remittances</t>
  </si>
  <si>
    <r>
      <rPr>
        <b/>
        <sz val="9"/>
        <color rgb="FFC00000"/>
        <rFont val="Arial"/>
        <family val="2"/>
      </rPr>
      <t>Table 3.1</t>
    </r>
    <r>
      <rPr>
        <b/>
        <sz val="9"/>
        <rFont val="Arial"/>
        <family val="2"/>
      </rPr>
      <t xml:space="preserve"> Inward and outward remittance flows in Portugal, 2013</t>
    </r>
  </si>
  <si>
    <r>
      <rPr>
        <b/>
        <sz val="9"/>
        <color rgb="FFC00000"/>
        <rFont val="Arial"/>
        <family val="2"/>
      </rPr>
      <t>Table 3.2</t>
    </r>
    <r>
      <rPr>
        <b/>
        <sz val="9"/>
        <rFont val="Arial"/>
        <family val="2"/>
      </rPr>
      <t xml:space="preserve"> Top inward remittance flows in Portugal, 2013</t>
    </r>
  </si>
  <si>
    <r>
      <rPr>
        <b/>
        <sz val="9"/>
        <color rgb="FFC00000"/>
        <rFont val="Arial"/>
        <family val="2"/>
      </rPr>
      <t>Table 3.3</t>
    </r>
    <r>
      <rPr>
        <b/>
        <sz val="9"/>
        <rFont val="Arial"/>
        <family val="2"/>
      </rPr>
      <t xml:space="preserve"> Changes in inward remittance flows in Portugal, 2012-2013</t>
    </r>
  </si>
  <si>
    <r>
      <rPr>
        <b/>
        <sz val="9"/>
        <color rgb="FFC00000"/>
        <rFont val="Arial"/>
        <family val="2"/>
      </rPr>
      <t>Table 3.4</t>
    </r>
    <r>
      <rPr>
        <b/>
        <sz val="9"/>
        <rFont val="Arial"/>
        <family val="2"/>
      </rPr>
      <t xml:space="preserve"> Changes in economic weight of remittances in Portugal, 2012-2013</t>
    </r>
  </si>
  <si>
    <r>
      <rPr>
        <b/>
        <sz val="9"/>
        <color rgb="FFC00000"/>
        <rFont val="Arial"/>
        <family val="2"/>
      </rPr>
      <t>Chart 3.3</t>
    </r>
    <r>
      <rPr>
        <b/>
        <sz val="9"/>
        <rFont val="Arial"/>
        <family val="2"/>
      </rPr>
      <t xml:space="preserve"> Changes in economic weight of remittances in Portugal, 2012-2013</t>
    </r>
  </si>
  <si>
    <t>Angola</t>
  </si>
  <si>
    <t>Argentina</t>
  </si>
  <si>
    <t>China</t>
  </si>
  <si>
    <t>PALOP</t>
  </si>
  <si>
    <t>Balance</t>
  </si>
  <si>
    <t>EU27</t>
  </si>
  <si>
    <t>Euro Zone (15)</t>
  </si>
  <si>
    <t>Algeria</t>
  </si>
  <si>
    <t>Australia</t>
  </si>
  <si>
    <t>Bangladesh</t>
  </si>
  <si>
    <t>Brazil</t>
  </si>
  <si>
    <t>Canada</t>
  </si>
  <si>
    <t>Cape Verde</t>
  </si>
  <si>
    <t>Colombia</t>
  </si>
  <si>
    <t>Egypt, Arab Rep.</t>
  </si>
  <si>
    <t>El Salvador</t>
  </si>
  <si>
    <t>Guatemala</t>
  </si>
  <si>
    <t>Guinea-Bissau</t>
  </si>
  <si>
    <t>India</t>
  </si>
  <si>
    <t>Indonesia</t>
  </si>
  <si>
    <t>Japan</t>
  </si>
  <si>
    <t>Korea, Rep.</t>
  </si>
  <si>
    <t>Lebanon</t>
  </si>
  <si>
    <t>Mexico</t>
  </si>
  <si>
    <t>Morocco</t>
  </si>
  <si>
    <t>Mozambique</t>
  </si>
  <si>
    <t>Nepal</t>
  </si>
  <si>
    <t>New Zealand</t>
  </si>
  <si>
    <t>Nigeria</t>
  </si>
  <si>
    <t>Pakistan</t>
  </si>
  <si>
    <t>Philippines</t>
  </si>
  <si>
    <t>Russian Federation</t>
  </si>
  <si>
    <t>São Tomé and Principe</t>
  </si>
  <si>
    <t>Saudi Arabia</t>
  </si>
  <si>
    <t>Slovak Republic</t>
  </si>
  <si>
    <t>South Africa</t>
  </si>
  <si>
    <t>Sri Lanka</t>
  </si>
  <si>
    <t>Thailand</t>
  </si>
  <si>
    <t>Turkey</t>
  </si>
  <si>
    <t>Ukraine</t>
  </si>
  <si>
    <t>United States</t>
  </si>
  <si>
    <t>Venezuela, RB</t>
  </si>
  <si>
    <t>Other countries</t>
  </si>
  <si>
    <t>As a percentage of total inward flows</t>
  </si>
  <si>
    <t>Cumulative percentage</t>
  </si>
  <si>
    <t>Top inward flows</t>
  </si>
  <si>
    <t>Total inward flows</t>
  </si>
  <si>
    <t>Thousand 
euros</t>
  </si>
  <si>
    <t>Change in percentage</t>
  </si>
  <si>
    <t>Inward flows
(thousand euros)</t>
  </si>
  <si>
    <t>Outward flows
(thousand euros)</t>
  </si>
  <si>
    <t>2013
thousand euros, nominal values</t>
  </si>
  <si>
    <t>2012
thousand euros, nominal values</t>
  </si>
  <si>
    <t>Remittances</t>
  </si>
  <si>
    <t>GDP</t>
  </si>
  <si>
    <t>Exports</t>
  </si>
  <si>
    <t>Remittances as a percentage of</t>
  </si>
  <si>
    <t>Thousand euros, nominal values</t>
  </si>
  <si>
    <t>As a percentage of total world remittance flows</t>
  </si>
  <si>
    <t>Total world remittance flows</t>
  </si>
  <si>
    <t>Inward remittance flows,
thousand US dollars</t>
  </si>
  <si>
    <t>Top remittance-receiving countries</t>
  </si>
  <si>
    <t>Remittances as a percentage of GDP</t>
  </si>
  <si>
    <t>GDP,
thousand US dollars</t>
  </si>
  <si>
    <t>Change in nominal values, thousand euros</t>
  </si>
  <si>
    <r>
      <rPr>
        <b/>
        <sz val="9"/>
        <color rgb="FFC00000"/>
        <rFont val="Arial"/>
        <family val="2"/>
      </rPr>
      <t>Chart 3.1</t>
    </r>
    <r>
      <rPr>
        <b/>
        <sz val="9"/>
        <rFont val="Arial"/>
        <family val="2"/>
      </rPr>
      <t xml:space="preserve"> Top inward remittance flows in Portugal, thousand euros, 2013</t>
    </r>
  </si>
  <si>
    <r>
      <rPr>
        <b/>
        <sz val="9"/>
        <color rgb="FFC00000"/>
        <rFont val="Arial"/>
        <family val="2"/>
      </rPr>
      <t>Chart 3.2</t>
    </r>
    <r>
      <rPr>
        <b/>
        <sz val="9"/>
        <rFont val="Arial"/>
        <family val="2"/>
      </rPr>
      <t xml:space="preserve"> Changes in top inward remittance flows in Portugal, nominal values, thousand euros, 2012-2013</t>
    </r>
  </si>
  <si>
    <r>
      <rPr>
        <b/>
        <sz val="9"/>
        <color rgb="FFC00000"/>
        <rFont val="Arial"/>
        <family val="2"/>
      </rPr>
      <t>Chart 3.4</t>
    </r>
    <r>
      <rPr>
        <b/>
        <sz val="9"/>
        <rFont val="Arial"/>
        <family val="2"/>
      </rPr>
      <t xml:space="preserve"> Top remittance-receiving countries, economic weight, 2013</t>
    </r>
  </si>
  <si>
    <r>
      <t>Table 3.5</t>
    </r>
    <r>
      <rPr>
        <b/>
        <sz val="9"/>
        <rFont val="Arial"/>
        <family val="2"/>
      </rPr>
      <t xml:space="preserve"> Top remittance-receiving countries, thousand US dollars, 2012</t>
    </r>
  </si>
  <si>
    <r>
      <rPr>
        <b/>
        <sz val="9"/>
        <color rgb="FFC00000"/>
        <rFont val="Arial"/>
        <family val="2"/>
      </rPr>
      <t>Table 3.6</t>
    </r>
    <r>
      <rPr>
        <b/>
        <sz val="9"/>
        <rFont val="Arial"/>
        <family val="2"/>
      </rPr>
      <t xml:space="preserve"> Top remittance-receiving countries, economic weight, 2012</t>
    </r>
  </si>
  <si>
    <t>Foreign direct investment (FDI)</t>
  </si>
  <si>
    <t>Table by OEm, data from Banco de Portugal, Statistics Online (BPstat), Balance of Payment Statistics.</t>
  </si>
  <si>
    <t>Table by OEm, data from Banco de Portugal, Statistics Online (BPstat), Balance of Payment Statistics 
(remittances and FDI) and Instituto Nacional de Estatística (INE), National Accounts (GDP and exports).</t>
  </si>
  <si>
    <t>Chart by OEm, data from Banco de Portugal, Statistics Online (BPstat), Balance of Payment Statistics.</t>
  </si>
  <si>
    <t>Table by OEm, data from the World Bank, World DataBank, World Development Indicators, Economic Policy &amp; Debt Series.</t>
  </si>
  <si>
    <t>Table by OEm, data from the World Bank, World DataBank, World Development Indicators, 
Economic Policy &amp; Debt Series.</t>
  </si>
  <si>
    <t>Chart by OEm, data from the World Bank, World DataBank, World Development Indicators, 
Economic Policy &amp; Debt Series.</t>
  </si>
  <si>
    <t>Chart by OEm, data from Banco de Portugal, Statistics Online (BPstat), Balance of Payment Statistics 
(remittances and FDI) and Instituto Nacional de Estatística (INE), National Accounts (GDP and exports).</t>
  </si>
  <si>
    <t>21 Nov 2014.</t>
  </si>
  <si>
    <t>The Observatório da Emigração (OEm) is based at the Centre for Research and Studies in Sociology (CIES-IUL), at the University Institute of Lisbon (ISCTE-IUL).</t>
  </si>
  <si>
    <t>http://www.observatorioemigracao.pt/np4/4093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</si>
</sst>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0" fontId="20" fillId="0" borderId="0"/>
    <xf numFmtId="166" fontId="29" fillId="0" borderId="5" applyFill="0" applyProtection="0">
      <alignment horizontal="right" vertical="center" wrapText="1"/>
    </xf>
    <xf numFmtId="167" fontId="29" fillId="0" borderId="6" applyFill="0" applyProtection="0">
      <alignment horizontal="right" vertical="center" wrapText="1"/>
    </xf>
    <xf numFmtId="0" fontId="29" fillId="0" borderId="0" applyNumberFormat="0" applyFill="0" applyBorder="0" applyProtection="0">
      <alignment horizontal="left" vertical="center" wrapText="1"/>
    </xf>
    <xf numFmtId="168" fontId="29" fillId="0" borderId="0" applyFill="0" applyBorder="0" applyProtection="0">
      <alignment horizontal="right" vertical="center" wrapText="1"/>
    </xf>
    <xf numFmtId="169" fontId="29" fillId="0" borderId="4" applyFill="0" applyProtection="0">
      <alignment horizontal="right" vertical="center" wrapText="1"/>
    </xf>
  </cellStyleXfs>
  <cellXfs count="239">
    <xf numFmtId="0" fontId="0" fillId="0" borderId="0" xfId="0"/>
    <xf numFmtId="3" fontId="12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1" fillId="2" borderId="0" xfId="0" applyNumberFormat="1" applyFont="1" applyFill="1" applyBorder="1" applyAlignment="1">
      <alignment horizontal="left" vertical="center" indent="1"/>
    </xf>
    <xf numFmtId="3" fontId="11" fillId="0" borderId="0" xfId="0" applyNumberFormat="1" applyFont="1" applyBorder="1" applyAlignment="1">
      <alignment horizontal="left" vertical="center" indent="1"/>
    </xf>
    <xf numFmtId="3" fontId="11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2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2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center" inden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left" vertical="center" indent="1"/>
    </xf>
    <xf numFmtId="3" fontId="10" fillId="0" borderId="1" xfId="0" applyNumberFormat="1" applyFont="1" applyBorder="1" applyAlignment="1">
      <alignment horizontal="left" vertical="center" wrapText="1" indent="1"/>
    </xf>
    <xf numFmtId="3" fontId="11" fillId="2" borderId="0" xfId="0" applyNumberFormat="1" applyFont="1" applyFill="1" applyBorder="1" applyAlignment="1">
      <alignment horizontal="right" vertical="center" indent="4"/>
    </xf>
    <xf numFmtId="3" fontId="11" fillId="0" borderId="0" xfId="0" applyNumberFormat="1" applyFont="1" applyBorder="1" applyAlignment="1">
      <alignment horizontal="right" vertical="center" indent="4"/>
    </xf>
    <xf numFmtId="3" fontId="11" fillId="3" borderId="0" xfId="0" applyNumberFormat="1" applyFont="1" applyFill="1" applyBorder="1" applyAlignment="1">
      <alignment horizontal="right" vertical="center" indent="4"/>
    </xf>
    <xf numFmtId="3" fontId="11" fillId="0" borderId="0" xfId="0" applyNumberFormat="1" applyFont="1" applyFill="1" applyBorder="1" applyAlignment="1">
      <alignment horizontal="right" vertical="center" indent="4"/>
    </xf>
    <xf numFmtId="164" fontId="11" fillId="2" borderId="0" xfId="0" applyNumberFormat="1" applyFont="1" applyFill="1" applyBorder="1" applyAlignment="1">
      <alignment horizontal="right" vertical="center" indent="4"/>
    </xf>
    <xf numFmtId="164" fontId="11" fillId="0" borderId="0" xfId="0" applyNumberFormat="1" applyFont="1" applyBorder="1" applyAlignment="1">
      <alignment horizontal="right" vertical="center" indent="4"/>
    </xf>
    <xf numFmtId="3" fontId="13" fillId="0" borderId="0" xfId="0" applyNumberFormat="1" applyFont="1" applyAlignment="1">
      <alignment horizontal="left" indent="1"/>
    </xf>
    <xf numFmtId="0" fontId="16" fillId="0" borderId="0" xfId="0" applyFont="1" applyAlignment="1">
      <alignment horizontal="left" indent="1"/>
    </xf>
    <xf numFmtId="3" fontId="12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2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0" fillId="0" borderId="0" xfId="0" applyNumberFormat="1" applyFont="1" applyFill="1" applyBorder="1" applyAlignment="1">
      <alignment horizontal="left" vertical="center" indent="1"/>
    </xf>
    <xf numFmtId="3" fontId="12" fillId="0" borderId="0" xfId="0" applyNumberFormat="1" applyFont="1" applyAlignment="1"/>
    <xf numFmtId="3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7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2" fillId="3" borderId="0" xfId="0" applyNumberFormat="1" applyFont="1" applyFill="1" applyAlignment="1">
      <alignment vertical="center"/>
    </xf>
    <xf numFmtId="3" fontId="10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8" fillId="3" borderId="0" xfId="0" applyNumberFormat="1" applyFont="1" applyFill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3" fillId="0" borderId="0" xfId="0" applyNumberFormat="1" applyFont="1" applyAlignment="1">
      <alignment horizontal="right" vertical="top" indent="1"/>
    </xf>
    <xf numFmtId="3" fontId="12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ill="1"/>
    <xf numFmtId="3" fontId="0" fillId="3" borderId="0" xfId="0" applyNumberFormat="1" applyFill="1" applyAlignment="1">
      <alignment vertical="center"/>
    </xf>
    <xf numFmtId="0" fontId="0" fillId="0" borderId="0" xfId="0" applyAlignment="1">
      <alignment horizontal="left" indent="1"/>
    </xf>
    <xf numFmtId="3" fontId="18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3" fillId="0" borderId="0" xfId="1" applyFont="1" applyBorder="1" applyAlignment="1">
      <alignment horizontal="right" vertical="center" indent="1"/>
    </xf>
    <xf numFmtId="0" fontId="23" fillId="0" borderId="0" xfId="0" applyFont="1" applyFill="1" applyAlignment="1">
      <alignment horizontal="left" vertical="top"/>
    </xf>
    <xf numFmtId="0" fontId="23" fillId="0" borderId="0" xfId="1" applyFont="1" applyFill="1" applyAlignment="1">
      <alignment horizontal="left" vertical="top"/>
    </xf>
    <xf numFmtId="0" fontId="23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2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" fontId="13" fillId="0" borderId="0" xfId="0" applyNumberFormat="1" applyFont="1" applyFill="1" applyAlignment="1">
      <alignment horizontal="left" indent="1"/>
    </xf>
    <xf numFmtId="3" fontId="9" fillId="0" borderId="0" xfId="0" applyNumberFormat="1" applyFont="1" applyAlignment="1">
      <alignment horizontal="right" vertical="center" indent="1"/>
    </xf>
    <xf numFmtId="3" fontId="11" fillId="0" borderId="0" xfId="0" applyNumberFormat="1" applyFont="1" applyFill="1" applyBorder="1" applyAlignment="1" applyProtection="1">
      <alignment horizontal="right" vertical="center" indent="4"/>
      <protection locked="0"/>
    </xf>
    <xf numFmtId="3" fontId="11" fillId="0" borderId="0" xfId="0" applyNumberFormat="1" applyFont="1" applyFill="1" applyBorder="1" applyAlignment="1">
      <alignment horizontal="right" vertical="center" indent="5"/>
    </xf>
    <xf numFmtId="3" fontId="11" fillId="0" borderId="0" xfId="0" applyNumberFormat="1" applyFont="1" applyFill="1" applyBorder="1" applyAlignment="1" applyProtection="1">
      <alignment horizontal="right" vertical="center" indent="3"/>
      <protection locked="0"/>
    </xf>
    <xf numFmtId="3" fontId="10" fillId="3" borderId="0" xfId="0" applyNumberFormat="1" applyFont="1" applyFill="1" applyBorder="1" applyAlignment="1" applyProtection="1">
      <alignment horizontal="right" vertical="center" indent="4"/>
      <protection locked="0"/>
    </xf>
    <xf numFmtId="3" fontId="10" fillId="3" borderId="0" xfId="0" applyNumberFormat="1" applyFont="1" applyFill="1" applyBorder="1" applyAlignment="1" applyProtection="1">
      <alignment horizontal="right" vertical="center" indent="3"/>
      <protection locked="0"/>
    </xf>
    <xf numFmtId="3" fontId="12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Border="1" applyAlignment="1">
      <alignment horizontal="left" vertical="center" indent="1"/>
    </xf>
    <xf numFmtId="3" fontId="10" fillId="0" borderId="0" xfId="0" applyNumberFormat="1" applyFont="1" applyBorder="1" applyAlignment="1">
      <alignment horizontal="right" vertical="center" indent="4"/>
    </xf>
    <xf numFmtId="3" fontId="11" fillId="3" borderId="0" xfId="0" applyNumberFormat="1" applyFont="1" applyFill="1" applyBorder="1" applyAlignment="1">
      <alignment horizontal="left" vertical="center" indent="1"/>
    </xf>
    <xf numFmtId="3" fontId="10" fillId="0" borderId="0" xfId="0" applyNumberFormat="1" applyFont="1" applyFill="1" applyBorder="1" applyAlignment="1">
      <alignment horizontal="left" indent="1"/>
    </xf>
    <xf numFmtId="3" fontId="10" fillId="0" borderId="0" xfId="0" applyNumberFormat="1" applyFont="1" applyFill="1" applyBorder="1" applyAlignment="1">
      <alignment horizontal="right" indent="4"/>
    </xf>
    <xf numFmtId="3" fontId="10" fillId="0" borderId="0" xfId="0" applyNumberFormat="1" applyFont="1" applyFill="1" applyBorder="1" applyAlignment="1">
      <alignment horizontal="right" vertical="center" indent="4"/>
    </xf>
    <xf numFmtId="3" fontId="10" fillId="0" borderId="2" xfId="0" applyNumberFormat="1" applyFont="1" applyFill="1" applyBorder="1" applyAlignment="1">
      <alignment horizontal="left" vertical="top" indent="1"/>
    </xf>
    <xf numFmtId="3" fontId="10" fillId="0" borderId="2" xfId="0" applyNumberFormat="1" applyFont="1" applyFill="1" applyBorder="1" applyAlignment="1">
      <alignment horizontal="right" vertical="top" indent="4"/>
    </xf>
    <xf numFmtId="3" fontId="8" fillId="0" borderId="0" xfId="0" applyNumberFormat="1" applyFont="1" applyAlignment="1">
      <alignment horizontal="right" vertical="center" indent="1"/>
    </xf>
    <xf numFmtId="0" fontId="8" fillId="0" borderId="0" xfId="0" applyFont="1"/>
    <xf numFmtId="164" fontId="11" fillId="3" borderId="0" xfId="0" applyNumberFormat="1" applyFont="1" applyFill="1" applyBorder="1" applyAlignment="1">
      <alignment horizontal="right" vertical="center" indent="4"/>
    </xf>
    <xf numFmtId="3" fontId="11" fillId="0" borderId="2" xfId="0" applyNumberFormat="1" applyFont="1" applyBorder="1" applyAlignment="1">
      <alignment horizontal="right" vertical="center" indent="4"/>
    </xf>
    <xf numFmtId="164" fontId="11" fillId="0" borderId="2" xfId="0" applyNumberFormat="1" applyFont="1" applyBorder="1" applyAlignment="1">
      <alignment horizontal="right" vertical="center" indent="4"/>
    </xf>
    <xf numFmtId="164" fontId="10" fillId="0" borderId="0" xfId="0" applyNumberFormat="1" applyFont="1" applyBorder="1" applyAlignment="1">
      <alignment horizontal="right" vertical="center" indent="4"/>
    </xf>
    <xf numFmtId="3" fontId="10" fillId="0" borderId="0" xfId="0" applyNumberFormat="1" applyFont="1" applyBorder="1" applyAlignment="1">
      <alignment horizontal="left" vertical="top" indent="1"/>
    </xf>
    <xf numFmtId="3" fontId="11" fillId="2" borderId="0" xfId="0" applyNumberFormat="1" applyFont="1" applyFill="1" applyBorder="1" applyAlignment="1">
      <alignment horizontal="left" vertical="center" indent="2"/>
    </xf>
    <xf numFmtId="3" fontId="11" fillId="0" borderId="0" xfId="0" applyNumberFormat="1" applyFont="1" applyBorder="1" applyAlignment="1">
      <alignment horizontal="left" vertical="center" indent="2"/>
    </xf>
    <xf numFmtId="3" fontId="11" fillId="3" borderId="0" xfId="0" applyNumberFormat="1" applyFont="1" applyFill="1" applyBorder="1" applyAlignment="1">
      <alignment horizontal="left" vertical="center" indent="2"/>
    </xf>
    <xf numFmtId="3" fontId="11" fillId="0" borderId="2" xfId="0" applyNumberFormat="1" applyFont="1" applyBorder="1" applyAlignment="1">
      <alignment horizontal="left" vertical="center" indent="2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0" xfId="0" applyNumberFormat="1" applyFont="1" applyFill="1" applyBorder="1" applyAlignment="1" applyProtection="1">
      <alignment horizontal="right" vertical="center" indent="5"/>
      <protection locked="0"/>
    </xf>
    <xf numFmtId="164" fontId="11" fillId="2" borderId="0" xfId="0" applyNumberFormat="1" applyFont="1" applyFill="1" applyBorder="1" applyAlignment="1">
      <alignment horizontal="right" vertical="center" indent="5"/>
    </xf>
    <xf numFmtId="164" fontId="11" fillId="0" borderId="0" xfId="0" applyNumberFormat="1" applyFont="1" applyBorder="1" applyAlignment="1">
      <alignment horizontal="right" vertical="center" indent="5"/>
    </xf>
    <xf numFmtId="164" fontId="11" fillId="3" borderId="0" xfId="0" applyNumberFormat="1" applyFont="1" applyFill="1" applyBorder="1" applyAlignment="1">
      <alignment horizontal="right" vertical="center" indent="5"/>
    </xf>
    <xf numFmtId="164" fontId="11" fillId="0" borderId="2" xfId="0" applyNumberFormat="1" applyFont="1" applyBorder="1" applyAlignment="1">
      <alignment horizontal="right" vertical="center" indent="5"/>
    </xf>
    <xf numFmtId="3" fontId="11" fillId="2" borderId="0" xfId="0" applyNumberFormat="1" applyFont="1" applyFill="1" applyBorder="1" applyAlignment="1">
      <alignment horizontal="right" vertical="center" indent="3"/>
    </xf>
    <xf numFmtId="3" fontId="11" fillId="0" borderId="0" xfId="0" applyNumberFormat="1" applyFont="1" applyBorder="1" applyAlignment="1">
      <alignment horizontal="right" vertical="center" indent="3"/>
    </xf>
    <xf numFmtId="3" fontId="11" fillId="3" borderId="0" xfId="0" applyNumberFormat="1" applyFont="1" applyFill="1" applyBorder="1" applyAlignment="1">
      <alignment horizontal="right" vertical="center" indent="3"/>
    </xf>
    <xf numFmtId="3" fontId="11" fillId="0" borderId="2" xfId="0" applyNumberFormat="1" applyFont="1" applyBorder="1" applyAlignment="1">
      <alignment horizontal="right" vertical="center" indent="3"/>
    </xf>
    <xf numFmtId="3" fontId="10" fillId="0" borderId="0" xfId="0" applyNumberFormat="1" applyFont="1" applyBorder="1" applyAlignment="1">
      <alignment horizontal="right" vertical="center" indent="3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2"/>
    </xf>
    <xf numFmtId="0" fontId="8" fillId="2" borderId="0" xfId="0" applyFont="1" applyFill="1" applyBorder="1" applyAlignment="1">
      <alignment horizontal="left" vertical="center" indent="2"/>
    </xf>
    <xf numFmtId="0" fontId="13" fillId="0" borderId="3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 indent="1"/>
    </xf>
    <xf numFmtId="3" fontId="8" fillId="2" borderId="0" xfId="0" applyNumberFormat="1" applyFont="1" applyFill="1" applyBorder="1" applyAlignment="1">
      <alignment horizontal="right" vertical="center" indent="5"/>
    </xf>
    <xf numFmtId="3" fontId="8" fillId="0" borderId="0" xfId="0" applyNumberFormat="1" applyFont="1" applyFill="1" applyBorder="1" applyAlignment="1">
      <alignment horizontal="right" vertical="center" indent="5"/>
    </xf>
    <xf numFmtId="3" fontId="23" fillId="2" borderId="0" xfId="0" applyNumberFormat="1" applyFont="1" applyFill="1" applyBorder="1" applyAlignment="1">
      <alignment horizontal="right" vertical="center" indent="5"/>
    </xf>
    <xf numFmtId="3" fontId="8" fillId="0" borderId="2" xfId="0" applyNumberFormat="1" applyFont="1" applyFill="1" applyBorder="1" applyAlignment="1">
      <alignment horizontal="right" vertical="center" indent="5"/>
    </xf>
    <xf numFmtId="164" fontId="8" fillId="2" borderId="0" xfId="0" applyNumberFormat="1" applyFont="1" applyFill="1" applyBorder="1" applyAlignment="1">
      <alignment horizontal="right" vertical="center" indent="9"/>
    </xf>
    <xf numFmtId="164" fontId="8" fillId="0" borderId="0" xfId="0" applyNumberFormat="1" applyFont="1" applyFill="1" applyBorder="1" applyAlignment="1">
      <alignment horizontal="right" vertical="center" indent="9"/>
    </xf>
    <xf numFmtId="164" fontId="11" fillId="0" borderId="0" xfId="0" applyNumberFormat="1" applyFont="1" applyFill="1" applyBorder="1" applyAlignment="1">
      <alignment horizontal="right" vertical="center" indent="9"/>
    </xf>
    <xf numFmtId="164" fontId="23" fillId="2" borderId="0" xfId="0" applyNumberFormat="1" applyFont="1" applyFill="1" applyBorder="1" applyAlignment="1">
      <alignment horizontal="right" vertical="center" indent="9"/>
    </xf>
    <xf numFmtId="164" fontId="8" fillId="0" borderId="2" xfId="0" applyNumberFormat="1" applyFont="1" applyFill="1" applyBorder="1" applyAlignment="1">
      <alignment horizontal="right" vertical="center" indent="9"/>
    </xf>
    <xf numFmtId="0" fontId="8" fillId="0" borderId="0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left" vertical="center" indent="2"/>
    </xf>
    <xf numFmtId="0" fontId="23" fillId="2" borderId="0" xfId="0" applyFont="1" applyFill="1" applyBorder="1" applyAlignment="1">
      <alignment horizontal="left" vertical="center" indent="2"/>
    </xf>
    <xf numFmtId="0" fontId="8" fillId="0" borderId="2" xfId="0" applyFont="1" applyFill="1" applyBorder="1" applyAlignment="1">
      <alignment horizontal="left" vertical="center" indent="2"/>
    </xf>
    <xf numFmtId="165" fontId="13" fillId="0" borderId="0" xfId="0" applyNumberFormat="1" applyFont="1" applyBorder="1" applyAlignment="1">
      <alignment horizontal="right" vertical="center" wrapText="1" indent="9"/>
    </xf>
    <xf numFmtId="3" fontId="8" fillId="2" borderId="0" xfId="0" applyNumberFormat="1" applyFont="1" applyFill="1" applyAlignment="1">
      <alignment horizontal="right" vertical="center" indent="3"/>
    </xf>
    <xf numFmtId="3" fontId="8" fillId="0" borderId="0" xfId="0" applyNumberFormat="1" applyFont="1" applyAlignment="1">
      <alignment horizontal="right" vertical="center" indent="3"/>
    </xf>
    <xf numFmtId="165" fontId="8" fillId="2" borderId="0" xfId="0" applyNumberFormat="1" applyFont="1" applyFill="1" applyBorder="1" applyAlignment="1">
      <alignment horizontal="right" vertical="center" indent="5"/>
    </xf>
    <xf numFmtId="165" fontId="8" fillId="0" borderId="0" xfId="0" applyNumberFormat="1" applyFont="1" applyBorder="1" applyAlignment="1">
      <alignment horizontal="right" vertical="center" indent="5"/>
    </xf>
    <xf numFmtId="165" fontId="8" fillId="2" borderId="2" xfId="0" applyNumberFormat="1" applyFont="1" applyFill="1" applyBorder="1" applyAlignment="1">
      <alignment horizontal="right" vertical="center" indent="5"/>
    </xf>
    <xf numFmtId="3" fontId="13" fillId="0" borderId="0" xfId="0" applyNumberFormat="1" applyFont="1" applyFill="1" applyBorder="1" applyAlignment="1">
      <alignment horizontal="right" vertical="center" wrapText="1" indent="5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3" fontId="13" fillId="0" borderId="0" xfId="0" applyNumberFormat="1" applyFont="1" applyAlignment="1">
      <alignment horizontal="right" vertical="center" indent="5"/>
    </xf>
    <xf numFmtId="164" fontId="8" fillId="2" borderId="0" xfId="0" applyNumberFormat="1" applyFont="1" applyFill="1" applyBorder="1" applyAlignment="1">
      <alignment horizontal="right" vertical="center" indent="8"/>
    </xf>
    <xf numFmtId="164" fontId="8" fillId="0" borderId="0" xfId="0" applyNumberFormat="1" applyFont="1" applyFill="1" applyBorder="1" applyAlignment="1">
      <alignment horizontal="right" vertical="center" indent="8"/>
    </xf>
    <xf numFmtId="164" fontId="11" fillId="0" borderId="0" xfId="0" applyNumberFormat="1" applyFont="1" applyFill="1" applyBorder="1" applyAlignment="1">
      <alignment horizontal="right" vertical="center" indent="8"/>
    </xf>
    <xf numFmtId="164" fontId="8" fillId="0" borderId="2" xfId="0" applyNumberFormat="1" applyFont="1" applyFill="1" applyBorder="1" applyAlignment="1">
      <alignment horizontal="right" vertical="center" indent="8"/>
    </xf>
    <xf numFmtId="0" fontId="23" fillId="0" borderId="0" xfId="0" applyFont="1" applyFill="1" applyBorder="1" applyAlignment="1">
      <alignment horizontal="left" vertical="center" indent="2"/>
    </xf>
    <xf numFmtId="3" fontId="23" fillId="0" borderId="0" xfId="0" applyNumberFormat="1" applyFont="1" applyFill="1" applyBorder="1" applyAlignment="1">
      <alignment horizontal="right" vertical="center" indent="5"/>
    </xf>
    <xf numFmtId="164" fontId="23" fillId="0" borderId="0" xfId="0" applyNumberFormat="1" applyFont="1" applyFill="1" applyBorder="1" applyAlignment="1">
      <alignment horizontal="right" vertical="center" indent="8"/>
    </xf>
    <xf numFmtId="3" fontId="17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3" fontId="10" fillId="3" borderId="0" xfId="0" applyNumberFormat="1" applyFont="1" applyFill="1" applyAlignment="1">
      <alignment horizontal="left" vertical="center"/>
    </xf>
    <xf numFmtId="3" fontId="10" fillId="0" borderId="0" xfId="0" applyNumberFormat="1" applyFont="1" applyBorder="1" applyAlignment="1">
      <alignment horizontal="left" vertical="center"/>
    </xf>
    <xf numFmtId="164" fontId="13" fillId="0" borderId="0" xfId="0" applyNumberFormat="1" applyFont="1" applyFill="1" applyBorder="1" applyAlignment="1">
      <alignment horizontal="right" vertical="center" indent="8"/>
    </xf>
    <xf numFmtId="3" fontId="8" fillId="0" borderId="0" xfId="0" applyNumberFormat="1" applyFont="1" applyFill="1" applyAlignment="1">
      <alignment horizontal="right" vertical="center" indent="3"/>
    </xf>
    <xf numFmtId="164" fontId="11" fillId="0" borderId="0" xfId="0" applyNumberFormat="1" applyFont="1" applyFill="1" applyBorder="1" applyAlignment="1">
      <alignment horizontal="right" vertical="center" indent="5"/>
    </xf>
    <xf numFmtId="0" fontId="5" fillId="0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3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3" fontId="11" fillId="0" borderId="0" xfId="1" applyNumberFormat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center" indent="1"/>
    </xf>
    <xf numFmtId="3" fontId="2" fillId="0" borderId="0" xfId="0" applyNumberFormat="1" applyFont="1" applyFill="1" applyAlignment="1">
      <alignment horizontal="left" vertical="center" indent="1"/>
    </xf>
    <xf numFmtId="0" fontId="15" fillId="0" borderId="0" xfId="0" applyFont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5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top"/>
    </xf>
    <xf numFmtId="3" fontId="2" fillId="0" borderId="0" xfId="0" applyNumberFormat="1" applyFont="1" applyFill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 indent="1"/>
    </xf>
    <xf numFmtId="0" fontId="2" fillId="0" borderId="0" xfId="0" applyFont="1" applyFill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 indent="1"/>
    </xf>
    <xf numFmtId="3" fontId="10" fillId="0" borderId="0" xfId="0" applyNumberFormat="1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3" fontId="11" fillId="0" borderId="0" xfId="1" applyNumberFormat="1" applyFont="1" applyFill="1" applyAlignment="1">
      <alignment horizontal="left" vertical="top" wrapText="1"/>
    </xf>
    <xf numFmtId="0" fontId="11" fillId="0" borderId="0" xfId="1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3" fontId="11" fillId="0" borderId="0" xfId="1" applyNumberFormat="1" applyFont="1" applyFill="1" applyAlignment="1">
      <alignment horizontal="left" vertical="top" wrapText="1" indent="1"/>
    </xf>
    <xf numFmtId="0" fontId="11" fillId="0" borderId="0" xfId="1" applyFont="1" applyAlignment="1">
      <alignment horizontal="left" vertical="top" wrapText="1" indent="1"/>
    </xf>
    <xf numFmtId="3" fontId="21" fillId="0" borderId="0" xfId="0" applyNumberFormat="1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3" fontId="11" fillId="0" borderId="0" xfId="1" quotePrefix="1" applyNumberFormat="1" applyFont="1" applyFill="1" applyAlignment="1">
      <alignment horizontal="left" vertical="top" wrapText="1"/>
    </xf>
    <xf numFmtId="0" fontId="2" fillId="0" borderId="0" xfId="0" quotePrefix="1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1" applyFill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3" fontId="26" fillId="0" borderId="2" xfId="0" applyNumberFormat="1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7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4" fillId="0" borderId="2" xfId="0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26" fillId="0" borderId="2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top" wrapText="1"/>
    </xf>
    <xf numFmtId="3" fontId="7" fillId="3" borderId="0" xfId="0" quotePrefix="1" applyNumberFormat="1" applyFont="1" applyFill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 wrapText="1"/>
    </xf>
    <xf numFmtId="3" fontId="26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top" wrapText="1"/>
    </xf>
    <xf numFmtId="3" fontId="26" fillId="0" borderId="0" xfId="0" applyNumberFormat="1" applyFont="1" applyAlignment="1">
      <alignment horizontal="left" vertical="center" wrapText="1" indent="1"/>
    </xf>
    <xf numFmtId="0" fontId="28" fillId="0" borderId="0" xfId="0" applyFont="1" applyAlignment="1">
      <alignment horizontal="left" vertical="center" wrapText="1" indent="1"/>
    </xf>
    <xf numFmtId="3" fontId="26" fillId="0" borderId="0" xfId="0" applyNumberFormat="1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</cellXfs>
  <cellStyles count="8">
    <cellStyle name="Hiperligação" xfId="1" builtinId="8" customBuiltin="1"/>
    <cellStyle name="Normal" xfId="0" builtinId="0"/>
    <cellStyle name="Normal 54" xfId="2" xr:uid="{00000000-0005-0000-0000-000002000000}"/>
    <cellStyle name="ss15" xfId="5" xr:uid="{00000000-0005-0000-0000-000003000000}"/>
    <cellStyle name="ss16" xfId="3" xr:uid="{00000000-0005-0000-0000-000004000000}"/>
    <cellStyle name="ss17" xfId="6" xr:uid="{00000000-0005-0000-0000-000005000000}"/>
    <cellStyle name="ss22" xfId="4" xr:uid="{00000000-0005-0000-0000-000006000000}"/>
    <cellStyle name="ss2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'Table 3.2'!$B$6:$B$19</c:f>
              <c:strCache>
                <c:ptCount val="14"/>
                <c:pt idx="0">
                  <c:v>France</c:v>
                </c:pt>
                <c:pt idx="1">
                  <c:v>Switzerland</c:v>
                </c:pt>
                <c:pt idx="2">
                  <c:v>Angola</c:v>
                </c:pt>
                <c:pt idx="3">
                  <c:v>Germany</c:v>
                </c:pt>
                <c:pt idx="4">
                  <c:v>Spain</c:v>
                </c:pt>
                <c:pt idx="5">
                  <c:v>United Kingdom</c:v>
                </c:pt>
                <c:pt idx="6">
                  <c:v>United States</c:v>
                </c:pt>
                <c:pt idx="7">
                  <c:v>Luxembourg</c:v>
                </c:pt>
                <c:pt idx="8">
                  <c:v>Belgium</c:v>
                </c:pt>
                <c:pt idx="9">
                  <c:v>Netherlands</c:v>
                </c:pt>
                <c:pt idx="10">
                  <c:v>Canada</c:v>
                </c:pt>
                <c:pt idx="11">
                  <c:v>Italy</c:v>
                </c:pt>
                <c:pt idx="12">
                  <c:v>Brazil</c:v>
                </c:pt>
                <c:pt idx="13">
                  <c:v>Sweden</c:v>
                </c:pt>
              </c:strCache>
            </c:strRef>
          </c:cat>
          <c:val>
            <c:numRef>
              <c:f>'Table 3.2'!$C$6:$C$19</c:f>
              <c:numCache>
                <c:formatCode>#,##0</c:formatCode>
                <c:ptCount val="14"/>
                <c:pt idx="0">
                  <c:v>894932</c:v>
                </c:pt>
                <c:pt idx="1">
                  <c:v>738128</c:v>
                </c:pt>
                <c:pt idx="2">
                  <c:v>304328</c:v>
                </c:pt>
                <c:pt idx="3">
                  <c:v>197247</c:v>
                </c:pt>
                <c:pt idx="4">
                  <c:v>156697</c:v>
                </c:pt>
                <c:pt idx="5">
                  <c:v>156227</c:v>
                </c:pt>
                <c:pt idx="6">
                  <c:v>140320</c:v>
                </c:pt>
                <c:pt idx="7">
                  <c:v>86937</c:v>
                </c:pt>
                <c:pt idx="8">
                  <c:v>67205</c:v>
                </c:pt>
                <c:pt idx="9">
                  <c:v>61053</c:v>
                </c:pt>
                <c:pt idx="10">
                  <c:v>42792</c:v>
                </c:pt>
                <c:pt idx="11">
                  <c:v>22136</c:v>
                </c:pt>
                <c:pt idx="12">
                  <c:v>16524</c:v>
                </c:pt>
                <c:pt idx="13">
                  <c:v>10175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B-4F07-9211-3ED8634D1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408192"/>
        <c:axId val="158250624"/>
      </c:barChart>
      <c:catAx>
        <c:axId val="38408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58250624"/>
        <c:crosses val="autoZero"/>
        <c:auto val="1"/>
        <c:lblAlgn val="ctr"/>
        <c:lblOffset val="100"/>
        <c:noMultiLvlLbl val="0"/>
      </c:catAx>
      <c:valAx>
        <c:axId val="158250624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84081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7A1-4156-96BF-FEC722466CBB}"/>
              </c:ext>
            </c:extLst>
          </c:dPt>
          <c:cat>
            <c:strRef>
              <c:f>'Table 3.3'!$B$6:$B$19</c:f>
              <c:strCache>
                <c:ptCount val="14"/>
                <c:pt idx="0">
                  <c:v>France</c:v>
                </c:pt>
                <c:pt idx="1">
                  <c:v>Switzerland</c:v>
                </c:pt>
                <c:pt idx="2">
                  <c:v>Angola</c:v>
                </c:pt>
                <c:pt idx="3">
                  <c:v>Germany</c:v>
                </c:pt>
                <c:pt idx="4">
                  <c:v>Spain</c:v>
                </c:pt>
                <c:pt idx="5">
                  <c:v>United Kingdom</c:v>
                </c:pt>
                <c:pt idx="6">
                  <c:v>United States</c:v>
                </c:pt>
                <c:pt idx="7">
                  <c:v>Luxembourg</c:v>
                </c:pt>
                <c:pt idx="8">
                  <c:v>Belgium</c:v>
                </c:pt>
                <c:pt idx="9">
                  <c:v>Netherlands</c:v>
                </c:pt>
                <c:pt idx="10">
                  <c:v>Canada</c:v>
                </c:pt>
                <c:pt idx="11">
                  <c:v>Italy</c:v>
                </c:pt>
                <c:pt idx="12">
                  <c:v>Brazil</c:v>
                </c:pt>
                <c:pt idx="13">
                  <c:v>Sweden</c:v>
                </c:pt>
              </c:strCache>
            </c:strRef>
          </c:cat>
          <c:val>
            <c:numRef>
              <c:f>'Table 3.3'!$E$6:$E$19</c:f>
              <c:numCache>
                <c:formatCode>#,##0</c:formatCode>
                <c:ptCount val="14"/>
                <c:pt idx="0">
                  <c:v>48783</c:v>
                </c:pt>
                <c:pt idx="1">
                  <c:v>40802</c:v>
                </c:pt>
                <c:pt idx="2">
                  <c:v>33641</c:v>
                </c:pt>
                <c:pt idx="3">
                  <c:v>24304</c:v>
                </c:pt>
                <c:pt idx="4">
                  <c:v>26787</c:v>
                </c:pt>
                <c:pt idx="5">
                  <c:v>25740</c:v>
                </c:pt>
                <c:pt idx="6">
                  <c:v>4767</c:v>
                </c:pt>
                <c:pt idx="7">
                  <c:v>12405</c:v>
                </c:pt>
                <c:pt idx="8">
                  <c:v>15186</c:v>
                </c:pt>
                <c:pt idx="9">
                  <c:v>15585</c:v>
                </c:pt>
                <c:pt idx="10">
                  <c:v>-3108</c:v>
                </c:pt>
                <c:pt idx="11">
                  <c:v>2123</c:v>
                </c:pt>
                <c:pt idx="12">
                  <c:v>5791</c:v>
                </c:pt>
                <c:pt idx="13">
                  <c:v>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1-4156-96BF-FEC722466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410240"/>
        <c:axId val="158252352"/>
      </c:barChart>
      <c:catAx>
        <c:axId val="384102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8252352"/>
        <c:crosses val="autoZero"/>
        <c:auto val="1"/>
        <c:lblAlgn val="ctr"/>
        <c:lblOffset val="100"/>
        <c:noMultiLvlLbl val="0"/>
      </c:catAx>
      <c:valAx>
        <c:axId val="158252352"/>
        <c:scaling>
          <c:orientation val="minMax"/>
          <c:max val="500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8410240"/>
        <c:crosses val="max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'Table 3.4'!$B$10:$B$12</c:f>
              <c:strCache>
                <c:ptCount val="3"/>
                <c:pt idx="0">
                  <c:v>GDP</c:v>
                </c:pt>
                <c:pt idx="1">
                  <c:v>Exports</c:v>
                </c:pt>
                <c:pt idx="2">
                  <c:v>Foreign direct investment (FDI)</c:v>
                </c:pt>
              </c:strCache>
            </c:strRef>
          </c:cat>
          <c:val>
            <c:numRef>
              <c:f>'Table 3.4'!$C$10:$C$12</c:f>
              <c:numCache>
                <c:formatCode>0.0</c:formatCode>
                <c:ptCount val="3"/>
                <c:pt idx="0">
                  <c:v>1.6652601040537347</c:v>
                </c:pt>
                <c:pt idx="1">
                  <c:v>4.3391624601681489</c:v>
                </c:pt>
                <c:pt idx="2">
                  <c:v>5.7694158706197225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C-4A95-9A2E-E2A2AEDCB7C8}"/>
            </c:ext>
          </c:extLst>
        </c:ser>
        <c:ser>
          <c:idx val="1"/>
          <c:order val="1"/>
          <c:tx>
            <c:v>2013</c:v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'Table 3.4'!$B$10:$B$12</c:f>
              <c:strCache>
                <c:ptCount val="3"/>
                <c:pt idx="0">
                  <c:v>GDP</c:v>
                </c:pt>
                <c:pt idx="1">
                  <c:v>Exports</c:v>
                </c:pt>
                <c:pt idx="2">
                  <c:v>Foreign direct investment (FDI)</c:v>
                </c:pt>
              </c:strCache>
            </c:strRef>
          </c:cat>
          <c:val>
            <c:numRef>
              <c:f>'Table 3.4'!$D$10:$D$12</c:f>
              <c:numCache>
                <c:formatCode>0.0</c:formatCode>
                <c:ptCount val="3"/>
                <c:pt idx="0">
                  <c:v>1.8203958567237692</c:v>
                </c:pt>
                <c:pt idx="1">
                  <c:v>4.4866750403298745</c:v>
                </c:pt>
                <c:pt idx="2">
                  <c:v>10.016169205534835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C-4A95-9A2E-E2A2AEDCB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77760"/>
        <c:axId val="158205056"/>
      </c:barChart>
      <c:catAx>
        <c:axId val="15947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Remittances  as a percentage of</a:t>
                </a:r>
              </a:p>
            </c:rich>
          </c:tx>
          <c:layout>
            <c:manualLayout>
              <c:xMode val="edge"/>
              <c:yMode val="edge"/>
              <c:x val="5.984089496671189E-2"/>
              <c:y val="0.907808766894792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58205056"/>
        <c:crosses val="autoZero"/>
        <c:auto val="1"/>
        <c:lblAlgn val="ctr"/>
        <c:lblOffset val="100"/>
        <c:noMultiLvlLbl val="0"/>
      </c:catAx>
      <c:valAx>
        <c:axId val="158205056"/>
        <c:scaling>
          <c:orientation val="minMax"/>
          <c:max val="1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9477760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110824388908061"/>
          <c:y val="5.3437011962289761E-2"/>
          <c:w val="7.275976737717077E-2"/>
          <c:h val="7.0946669300746015E-2"/>
        </c:manualLayout>
      </c:layout>
      <c:overlay val="1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56E-4B23-8294-8F9F179971D5}"/>
              </c:ext>
            </c:extLst>
          </c:dPt>
          <c:cat>
            <c:strRef>
              <c:f>'Table 3.6'!$B$6:$B$35</c:f>
              <c:strCache>
                <c:ptCount val="30"/>
                <c:pt idx="0">
                  <c:v>Nepal</c:v>
                </c:pt>
                <c:pt idx="1">
                  <c:v>El Salvador</c:v>
                </c:pt>
                <c:pt idx="2">
                  <c:v>Lebanon</c:v>
                </c:pt>
                <c:pt idx="3">
                  <c:v>Bangladesh</c:v>
                </c:pt>
                <c:pt idx="4">
                  <c:v>Sri Lanka</c:v>
                </c:pt>
                <c:pt idx="5">
                  <c:v>Guatemala</c:v>
                </c:pt>
                <c:pt idx="6">
                  <c:v>Philippines</c:v>
                </c:pt>
                <c:pt idx="7">
                  <c:v>Egypt, Arab Rep.</c:v>
                </c:pt>
                <c:pt idx="8">
                  <c:v>Morocco</c:v>
                </c:pt>
                <c:pt idx="9">
                  <c:v>Pakistan</c:v>
                </c:pt>
                <c:pt idx="10">
                  <c:v>Ukraine</c:v>
                </c:pt>
                <c:pt idx="11">
                  <c:v>Nigeria</c:v>
                </c:pt>
                <c:pt idx="12">
                  <c:v>India</c:v>
                </c:pt>
                <c:pt idx="13">
                  <c:v>South Africa</c:v>
                </c:pt>
                <c:pt idx="14">
                  <c:v>Romania</c:v>
                </c:pt>
                <c:pt idx="15">
                  <c:v>Belgium</c:v>
                </c:pt>
                <c:pt idx="16">
                  <c:v>Mexico</c:v>
                </c:pt>
                <c:pt idx="17">
                  <c:v>Portugal</c:v>
                </c:pt>
                <c:pt idx="18">
                  <c:v>Poland</c:v>
                </c:pt>
                <c:pt idx="19">
                  <c:v>Thailand</c:v>
                </c:pt>
                <c:pt idx="20">
                  <c:v>Colombia</c:v>
                </c:pt>
                <c:pt idx="21">
                  <c:v>France</c:v>
                </c:pt>
                <c:pt idx="22">
                  <c:v>Indonesia</c:v>
                </c:pt>
                <c:pt idx="23">
                  <c:v>Korea, Rep.</c:v>
                </c:pt>
                <c:pt idx="24">
                  <c:v>Spain</c:v>
                </c:pt>
                <c:pt idx="25">
                  <c:v>China</c:v>
                </c:pt>
                <c:pt idx="26">
                  <c:v>Germany</c:v>
                </c:pt>
                <c:pt idx="27">
                  <c:v>Italy</c:v>
                </c:pt>
                <c:pt idx="28">
                  <c:v>Russian Federation</c:v>
                </c:pt>
                <c:pt idx="29">
                  <c:v>United States</c:v>
                </c:pt>
              </c:strCache>
            </c:strRef>
          </c:cat>
          <c:val>
            <c:numRef>
              <c:f>'Table 3.6'!$E$6:$E$35</c:f>
              <c:numCache>
                <c:formatCode>#\ ##0.0</c:formatCode>
                <c:ptCount val="30"/>
                <c:pt idx="0">
                  <c:v>25.277795921064012</c:v>
                </c:pt>
                <c:pt idx="1">
                  <c:v>16.4566469573926</c:v>
                </c:pt>
                <c:pt idx="2">
                  <c:v>16.109065925551761</c:v>
                </c:pt>
                <c:pt idx="3">
                  <c:v>12.105133021186392</c:v>
                </c:pt>
                <c:pt idx="4">
                  <c:v>10.096345480496383</c:v>
                </c:pt>
                <c:pt idx="5">
                  <c:v>10.02218444985866</c:v>
                </c:pt>
                <c:pt idx="6">
                  <c:v>9.8492289939852782</c:v>
                </c:pt>
                <c:pt idx="7">
                  <c:v>7.3188981546015164</c:v>
                </c:pt>
                <c:pt idx="8">
                  <c:v>6.7803719728787168</c:v>
                </c:pt>
                <c:pt idx="9">
                  <c:v>6.2213728299552438</c:v>
                </c:pt>
                <c:pt idx="10">
                  <c:v>4.79215942068282</c:v>
                </c:pt>
                <c:pt idx="11">
                  <c:v>4.4892523950091654</c:v>
                </c:pt>
                <c:pt idx="12">
                  <c:v>3.7025357994121855</c:v>
                </c:pt>
                <c:pt idx="13">
                  <c:v>2.822325018075277</c:v>
                </c:pt>
                <c:pt idx="14">
                  <c:v>2.1688816703472424</c:v>
                </c:pt>
                <c:pt idx="15">
                  <c:v>2.0961685061758133</c:v>
                </c:pt>
                <c:pt idx="16">
                  <c:v>1.9833181935448352</c:v>
                </c:pt>
                <c:pt idx="17">
                  <c:v>1.840214738497093</c:v>
                </c:pt>
                <c:pt idx="18">
                  <c:v>1.415897081354377</c:v>
                </c:pt>
                <c:pt idx="19">
                  <c:v>1.2879292054774563</c:v>
                </c:pt>
                <c:pt idx="20">
                  <c:v>1.087285128630799</c:v>
                </c:pt>
                <c:pt idx="21">
                  <c:v>0.83011134704080702</c:v>
                </c:pt>
                <c:pt idx="22">
                  <c:v>0.82139443609725771</c:v>
                </c:pt>
                <c:pt idx="23">
                  <c:v>0.75017820052614592</c:v>
                </c:pt>
                <c:pt idx="24">
                  <c:v>0.72861531038975613</c:v>
                </c:pt>
                <c:pt idx="25">
                  <c:v>0.47673033143872895</c:v>
                </c:pt>
                <c:pt idx="26">
                  <c:v>0.40758817377992484</c:v>
                </c:pt>
                <c:pt idx="27">
                  <c:v>0.36388328801978193</c:v>
                </c:pt>
                <c:pt idx="28">
                  <c:v>0.28726285451829414</c:v>
                </c:pt>
                <c:pt idx="29">
                  <c:v>3.8689779988426924E-2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6E-4B23-8294-8F9F17997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273152"/>
        <c:axId val="158206784"/>
      </c:barChart>
      <c:catAx>
        <c:axId val="156273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8206784"/>
        <c:crosses val="autoZero"/>
        <c:auto val="1"/>
        <c:lblAlgn val="ctr"/>
        <c:lblOffset val="100"/>
        <c:noMultiLvlLbl val="0"/>
      </c:catAx>
      <c:valAx>
        <c:axId val="15820678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Remittances as a percentage of GDP</a:t>
                </a:r>
              </a:p>
            </c:rich>
          </c:tx>
          <c:layout>
            <c:manualLayout>
              <c:xMode val="edge"/>
              <c:yMode val="edge"/>
              <c:x val="0.16801317346781247"/>
              <c:y val="0.95810008204932928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15627315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2</xdr:row>
      <xdr:rowOff>9525</xdr:rowOff>
    </xdr:from>
    <xdr:to>
      <xdr:col>5</xdr:col>
      <xdr:colOff>1114424</xdr:colOff>
      <xdr:row>31</xdr:row>
      <xdr:rowOff>0</xdr:rowOff>
    </xdr:to>
    <xdr:graphicFrame macro="">
      <xdr:nvGraphicFramePr>
        <xdr:cNvPr id="1051" name="Chart 7">
          <a:extLst>
            <a:ext uri="{FF2B5EF4-FFF2-40B4-BE49-F238E27FC236}">
              <a16:creationId xmlns:a16="http://schemas.microsoft.com/office/drawing/2014/main" id="{00000000-0008-0000-07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18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126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showGridLines="0" tabSelected="1" workbookViewId="0"/>
  </sheetViews>
  <sheetFormatPr defaultColWidth="8.7109375" defaultRowHeight="12" customHeight="1" x14ac:dyDescent="0.25"/>
  <cols>
    <col min="1" max="1" width="8.7109375" style="185"/>
    <col min="2" max="2" width="32.7109375" style="190" customWidth="1"/>
    <col min="3" max="4" width="32.7109375" style="191" customWidth="1"/>
    <col min="5" max="7" width="32.7109375" style="185" customWidth="1"/>
    <col min="8" max="8" width="8.7109375" style="75" customWidth="1"/>
    <col min="9" max="16384" width="8.7109375" style="185"/>
  </cols>
  <sheetData>
    <row r="1" spans="1:13" s="177" customFormat="1" ht="30" customHeight="1" x14ac:dyDescent="0.25">
      <c r="A1" s="67" t="s">
        <v>0</v>
      </c>
      <c r="B1" s="193" t="s">
        <v>1</v>
      </c>
      <c r="C1" s="194"/>
      <c r="D1" s="194"/>
      <c r="E1" s="176"/>
      <c r="F1" s="176"/>
      <c r="G1" s="176"/>
      <c r="H1" s="75"/>
      <c r="I1" s="176"/>
      <c r="J1" s="176"/>
      <c r="K1" s="176"/>
      <c r="L1" s="176"/>
      <c r="M1" s="176"/>
    </row>
    <row r="2" spans="1:13" s="179" customFormat="1" ht="30" customHeight="1" x14ac:dyDescent="0.2">
      <c r="A2" s="68"/>
      <c r="B2" s="201" t="s">
        <v>6</v>
      </c>
      <c r="C2" s="202"/>
      <c r="D2" s="202"/>
      <c r="E2" s="202"/>
      <c r="F2" s="202"/>
      <c r="G2" s="202"/>
      <c r="H2" s="178"/>
    </row>
    <row r="3" spans="1:13" s="180" customFormat="1" ht="30" customHeight="1" x14ac:dyDescent="0.25">
      <c r="B3" s="197" t="s">
        <v>42</v>
      </c>
      <c r="C3" s="198"/>
      <c r="D3" s="198"/>
      <c r="E3" s="198"/>
      <c r="F3" s="198"/>
      <c r="G3" s="198"/>
      <c r="H3" s="73"/>
    </row>
    <row r="4" spans="1:13" s="180" customFormat="1" ht="15" customHeight="1" x14ac:dyDescent="0.25">
      <c r="A4" s="90"/>
      <c r="B4" s="195" t="str">
        <f>'Table 3.1'!B2</f>
        <v>Table 3.1 Inward and outward remittance flows in Portugal, 2013</v>
      </c>
      <c r="C4" s="196"/>
      <c r="D4" s="196"/>
      <c r="E4" s="199" t="str">
        <f>'Chart 3.1'!B2</f>
        <v>Chart 3.1 Top inward remittance flows in Portugal, thousand euros, 2013</v>
      </c>
      <c r="F4" s="200"/>
      <c r="G4" s="200"/>
      <c r="H4" s="74"/>
    </row>
    <row r="5" spans="1:13" s="180" customFormat="1" ht="15" customHeight="1" x14ac:dyDescent="0.25">
      <c r="A5" s="90"/>
      <c r="B5" s="195" t="str">
        <f>'Table 3.2'!B2</f>
        <v>Table 3.2 Top inward remittance flows in Portugal, 2013</v>
      </c>
      <c r="C5" s="196"/>
      <c r="D5" s="196"/>
      <c r="E5" s="199" t="str">
        <f>'Chart 3.2'!B2</f>
        <v>Chart 3.2 Changes in top inward remittance flows in Portugal, nominal values, thousand euros, 2012-2013</v>
      </c>
      <c r="F5" s="200"/>
      <c r="G5" s="200"/>
      <c r="H5" s="74"/>
    </row>
    <row r="6" spans="1:13" s="180" customFormat="1" ht="15" customHeight="1" x14ac:dyDescent="0.25">
      <c r="A6" s="90"/>
      <c r="B6" s="195" t="str">
        <f>'Table 3.3'!B2:F2</f>
        <v>Table 3.3 Changes in inward remittance flows in Portugal, 2012-2013</v>
      </c>
      <c r="C6" s="196"/>
      <c r="D6" s="196"/>
      <c r="E6" s="199" t="str">
        <f>'Chart 3.3'!B2</f>
        <v>Chart 3.3 Changes in economic weight of remittances in Portugal, 2012-2013</v>
      </c>
      <c r="F6" s="200"/>
      <c r="G6" s="200"/>
      <c r="H6" s="74"/>
    </row>
    <row r="7" spans="1:13" s="180" customFormat="1" ht="15" customHeight="1" x14ac:dyDescent="0.25">
      <c r="A7" s="90"/>
      <c r="B7" s="195" t="str">
        <f>'Table 3.4'!B2:E2</f>
        <v>Table 3.4 Changes in economic weight of remittances in Portugal, 2012-2013</v>
      </c>
      <c r="C7" s="196"/>
      <c r="D7" s="196"/>
      <c r="E7" s="199" t="str">
        <f>'Chart 3.4'!B2</f>
        <v>Chart 3.4 Top remittance-receiving countries, economic weight, 2013</v>
      </c>
      <c r="F7" s="200"/>
      <c r="G7" s="200"/>
      <c r="H7" s="73"/>
    </row>
    <row r="8" spans="1:13" s="182" customFormat="1" ht="15" customHeight="1" x14ac:dyDescent="0.2">
      <c r="A8" s="90"/>
      <c r="B8" s="203" t="str">
        <f>'Table 3.5'!B2</f>
        <v>Table 3.5 Top remittance-receiving countries, thousand US dollars, 2012</v>
      </c>
      <c r="C8" s="196"/>
      <c r="D8" s="196"/>
      <c r="E8" s="199"/>
      <c r="F8" s="200"/>
      <c r="G8" s="200"/>
      <c r="H8" s="181"/>
    </row>
    <row r="9" spans="1:13" s="180" customFormat="1" ht="15" customHeight="1" x14ac:dyDescent="0.25">
      <c r="A9" s="90"/>
      <c r="B9" s="203" t="str">
        <f>'Table 3.6'!B2</f>
        <v>Table 3.6 Top remittance-receiving countries, economic weight, 2012</v>
      </c>
      <c r="C9" s="196"/>
      <c r="D9" s="196"/>
      <c r="E9" s="199"/>
      <c r="F9" s="200"/>
      <c r="G9" s="200"/>
      <c r="H9" s="73"/>
    </row>
    <row r="10" spans="1:13" ht="30" customHeight="1" x14ac:dyDescent="0.25">
      <c r="B10" s="174"/>
      <c r="C10" s="175"/>
      <c r="D10" s="175"/>
      <c r="E10" s="183"/>
      <c r="F10" s="186"/>
      <c r="G10" s="186"/>
    </row>
    <row r="11" spans="1:13" ht="15" customHeight="1" x14ac:dyDescent="0.25">
      <c r="A11" s="187" t="s">
        <v>7</v>
      </c>
      <c r="B11" s="204" t="s">
        <v>126</v>
      </c>
      <c r="C11" s="205"/>
      <c r="D11" s="205"/>
      <c r="E11" s="205"/>
      <c r="F11" s="205"/>
      <c r="G11" s="205"/>
    </row>
    <row r="12" spans="1:13" ht="15" customHeight="1" x14ac:dyDescent="0.25">
      <c r="A12" s="187" t="s">
        <v>2</v>
      </c>
      <c r="B12" s="206" t="s">
        <v>128</v>
      </c>
      <c r="C12" s="205"/>
      <c r="D12" s="205"/>
      <c r="E12" s="205"/>
      <c r="F12" s="205"/>
      <c r="G12" s="205"/>
    </row>
    <row r="13" spans="1:13" ht="30" customHeight="1" x14ac:dyDescent="0.25">
      <c r="B13" s="188"/>
      <c r="C13" s="189"/>
      <c r="D13" s="189"/>
      <c r="E13" s="184"/>
      <c r="F13" s="184"/>
      <c r="G13" s="184"/>
    </row>
    <row r="14" spans="1:13" ht="45" customHeight="1" x14ac:dyDescent="0.25">
      <c r="B14" s="207" t="s">
        <v>127</v>
      </c>
      <c r="C14" s="208"/>
      <c r="D14" s="192"/>
    </row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</sheetData>
  <mergeCells count="18">
    <mergeCell ref="B14:C14"/>
    <mergeCell ref="B7:D7"/>
    <mergeCell ref="B9:D9"/>
    <mergeCell ref="E9:G9"/>
    <mergeCell ref="B11:G11"/>
    <mergeCell ref="B12:G12"/>
    <mergeCell ref="E7:G7"/>
    <mergeCell ref="B8:D8"/>
    <mergeCell ref="E8:G8"/>
    <mergeCell ref="B1:D1"/>
    <mergeCell ref="B4:D4"/>
    <mergeCell ref="B5:D5"/>
    <mergeCell ref="B6:D6"/>
    <mergeCell ref="B3:G3"/>
    <mergeCell ref="E4:G4"/>
    <mergeCell ref="E5:G5"/>
    <mergeCell ref="E6:G6"/>
    <mergeCell ref="B2:G2"/>
  </mergeCells>
  <hyperlinks>
    <hyperlink ref="B4:D4" location="'Table 3.1'!B2" display="'Table 3.1'!B2" xr:uid="{00000000-0004-0000-0000-000000000000}"/>
    <hyperlink ref="B5:D5" location="'Table 3.2'!B2" display="'Table 3.2'!B2" xr:uid="{00000000-0004-0000-0000-000001000000}"/>
    <hyperlink ref="B6:D6" location="'Table 3.3'!B2" display="'Table 3.3'!B2" xr:uid="{00000000-0004-0000-0000-000002000000}"/>
    <hyperlink ref="B7:D7" location="'Table 3.4'!B2" display="'Table 3.4'!B2" xr:uid="{00000000-0004-0000-0000-000003000000}"/>
    <hyperlink ref="E4:G4" location="'Chart 3.1'!B2" display="'Chart 3.1'!B2" xr:uid="{00000000-0004-0000-0000-000004000000}"/>
    <hyperlink ref="B8:D8" location="'Table 3.5'!B2" display="'Table 3.5'!B2" xr:uid="{00000000-0004-0000-0000-000005000000}"/>
    <hyperlink ref="B9:D9" location="'Table 3.6'!B2" display="'Table 3.6'!B2" xr:uid="{00000000-0004-0000-0000-000006000000}"/>
    <hyperlink ref="E5:G5" location="'Chart 3.2'!B2" display="'Chart 3.2'!B2" xr:uid="{00000000-0004-0000-0000-000007000000}"/>
    <hyperlink ref="E6:G6" location="'Chart 3.3'!B2" display="'Chart 3.3'!B2" xr:uid="{00000000-0004-0000-0000-000008000000}"/>
    <hyperlink ref="E7:G7" location="'Chart 3.4'!B2" display="'Chart 3.4'!B2" xr:uid="{00000000-0004-0000-0000-000009000000}"/>
    <hyperlink ref="B12" r:id="rId1" display="http://www.observatorioemigracao.pt/np4/1269" xr:uid="{00000000-0004-0000-0000-00000A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37"/>
    <col min="2" max="6" width="16.7109375" style="37" customWidth="1"/>
    <col min="7" max="8" width="8.7109375" style="37"/>
    <col min="9" max="9" width="13.42578125" style="37" customWidth="1"/>
    <col min="10" max="16384" width="8.7109375" style="37"/>
  </cols>
  <sheetData>
    <row r="1" spans="1:16" s="1" customFormat="1" ht="30" customHeight="1" x14ac:dyDescent="0.25">
      <c r="A1" s="54" t="s">
        <v>0</v>
      </c>
      <c r="B1" s="164" t="s">
        <v>1</v>
      </c>
      <c r="C1" s="70"/>
      <c r="D1" s="70"/>
      <c r="E1" s="70"/>
      <c r="F1" s="72" t="s">
        <v>5</v>
      </c>
    </row>
    <row r="2" spans="1:16" s="26" customFormat="1" ht="30" customHeight="1" x14ac:dyDescent="0.25">
      <c r="A2" s="24"/>
      <c r="B2" s="235" t="s">
        <v>47</v>
      </c>
      <c r="C2" s="236"/>
      <c r="D2" s="236"/>
      <c r="E2" s="236"/>
      <c r="F2" s="236"/>
      <c r="G2" s="34"/>
      <c r="H2" s="34"/>
      <c r="I2" s="34"/>
      <c r="J2" s="31"/>
      <c r="K2" s="31"/>
      <c r="L2" s="25"/>
      <c r="M2" s="25"/>
      <c r="N2" s="25"/>
      <c r="O2" s="34"/>
      <c r="P2" s="34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1" customFormat="1" ht="30" customHeight="1" x14ac:dyDescent="0.25">
      <c r="A20" s="61" t="s">
        <v>10</v>
      </c>
      <c r="B20" s="217" t="s">
        <v>125</v>
      </c>
      <c r="C20" s="212"/>
      <c r="D20" s="212"/>
      <c r="E20" s="212"/>
      <c r="F20" s="212"/>
      <c r="G20"/>
    </row>
    <row r="21" spans="1:7" s="1" customFormat="1" ht="15" customHeight="1" x14ac:dyDescent="0.25">
      <c r="A21" s="81" t="s">
        <v>7</v>
      </c>
      <c r="B21" s="213" t="s">
        <v>126</v>
      </c>
      <c r="C21" s="214"/>
      <c r="D21" s="214"/>
      <c r="E21" s="214"/>
      <c r="F21" s="214"/>
    </row>
    <row r="22" spans="1:7" s="1" customFormat="1" ht="15" customHeight="1" x14ac:dyDescent="0.25">
      <c r="A22" s="81" t="s">
        <v>2</v>
      </c>
      <c r="B22" s="215" t="s">
        <v>128</v>
      </c>
      <c r="C22" s="214"/>
      <c r="D22" s="214"/>
      <c r="E22" s="214"/>
      <c r="F22" s="214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14" ht="12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14" ht="12" customHeight="1" x14ac:dyDescent="0.25">
      <c r="A50" s="32"/>
      <c r="B50" s="40"/>
      <c r="C50" s="33"/>
      <c r="D50" s="33"/>
      <c r="E50" s="33"/>
      <c r="F50" s="33"/>
      <c r="G50" s="33"/>
      <c r="H50" s="33"/>
      <c r="I50" s="33"/>
      <c r="L50" s="7"/>
      <c r="M50" s="7"/>
      <c r="N50" s="7"/>
    </row>
    <row r="51" spans="1:14" ht="12" customHeight="1" x14ac:dyDescent="0.25">
      <c r="A51" s="32"/>
      <c r="B51" s="41"/>
      <c r="C51" s="33"/>
      <c r="D51" s="33"/>
      <c r="E51" s="33"/>
      <c r="F51" s="33"/>
      <c r="G51" s="33"/>
      <c r="H51" s="33"/>
      <c r="I51" s="33"/>
    </row>
    <row r="52" spans="1:14" ht="12" customHeight="1" x14ac:dyDescent="0.25">
      <c r="A52" s="32"/>
      <c r="B52" s="42"/>
      <c r="C52" s="35"/>
      <c r="D52" s="35"/>
      <c r="E52" s="35"/>
      <c r="F52" s="35"/>
      <c r="G52" s="35"/>
      <c r="H52" s="35"/>
      <c r="I52" s="35"/>
    </row>
    <row r="53" spans="1:14" ht="12" customHeight="1" x14ac:dyDescent="0.25">
      <c r="A53" s="32"/>
      <c r="B53" s="43"/>
      <c r="C53" s="32"/>
      <c r="D53" s="33"/>
      <c r="E53" s="33"/>
      <c r="F53" s="33"/>
      <c r="G53" s="33"/>
      <c r="H53" s="33"/>
      <c r="I53" s="33"/>
    </row>
    <row r="54" spans="1:14" s="36" customFormat="1" ht="12" customHeight="1" x14ac:dyDescent="0.25">
      <c r="B54" s="41"/>
      <c r="C54" s="30"/>
      <c r="D54" s="29"/>
      <c r="E54" s="29"/>
      <c r="F54" s="29"/>
    </row>
    <row r="55" spans="1:14" s="36" customFormat="1" ht="12" customHeight="1" x14ac:dyDescent="0.25">
      <c r="B55" s="42"/>
      <c r="C55" s="28"/>
      <c r="D55" s="29"/>
      <c r="E55" s="29"/>
      <c r="F55" s="29"/>
    </row>
    <row r="56" spans="1:14" s="36" customFormat="1" ht="12" customHeight="1" x14ac:dyDescent="0.25">
      <c r="B56" s="43"/>
      <c r="C56" s="30"/>
      <c r="D56" s="29"/>
      <c r="E56" s="29"/>
      <c r="F56" s="29"/>
    </row>
    <row r="57" spans="1:14" s="36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Contents!A1" display="[contents Ç]" xr:uid="{00000000-0004-0000-09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70"/>
    <col min="2" max="6" width="16.7109375" style="70" customWidth="1"/>
    <col min="7" max="16384" width="8.7109375" style="70"/>
  </cols>
  <sheetData>
    <row r="1" spans="1:16" s="1" customFormat="1" ht="30" customHeight="1" x14ac:dyDescent="0.25">
      <c r="A1" s="54" t="s">
        <v>0</v>
      </c>
      <c r="B1" s="164" t="s">
        <v>1</v>
      </c>
      <c r="C1" s="71"/>
      <c r="D1" s="71"/>
      <c r="E1" s="71"/>
      <c r="F1" s="72" t="s">
        <v>5</v>
      </c>
    </row>
    <row r="2" spans="1:16" s="26" customFormat="1" ht="30" customHeight="1" x14ac:dyDescent="0.25">
      <c r="A2" s="80"/>
      <c r="B2" s="237" t="s">
        <v>115</v>
      </c>
      <c r="C2" s="238"/>
      <c r="D2" s="238"/>
      <c r="E2" s="238"/>
      <c r="F2" s="238"/>
      <c r="G2" s="66"/>
      <c r="H2" s="66"/>
      <c r="I2" s="66"/>
      <c r="J2" s="76"/>
      <c r="K2" s="76"/>
      <c r="L2" s="25"/>
      <c r="M2" s="25"/>
      <c r="N2" s="25"/>
      <c r="O2" s="66"/>
      <c r="P2" s="66"/>
    </row>
    <row r="3" spans="1:16" ht="15" customHeight="1" x14ac:dyDescent="0.25">
      <c r="A3" s="69"/>
      <c r="B3" s="69"/>
      <c r="C3" s="69"/>
      <c r="D3" s="69"/>
      <c r="E3" s="69"/>
      <c r="F3" s="69"/>
    </row>
    <row r="4" spans="1:16" ht="15" customHeight="1" x14ac:dyDescent="0.25">
      <c r="A4" s="69"/>
      <c r="B4" s="69"/>
      <c r="C4" s="69"/>
      <c r="D4" s="69"/>
      <c r="E4" s="69"/>
      <c r="F4" s="69"/>
    </row>
    <row r="5" spans="1:16" ht="15" customHeight="1" x14ac:dyDescent="0.25">
      <c r="A5" s="69"/>
      <c r="B5" s="69"/>
      <c r="C5" s="69"/>
      <c r="D5" s="69"/>
      <c r="E5" s="69"/>
      <c r="F5" s="69"/>
    </row>
    <row r="6" spans="1:16" ht="15" customHeight="1" x14ac:dyDescent="0.25">
      <c r="A6" s="69"/>
      <c r="B6" s="69"/>
      <c r="C6" s="69"/>
      <c r="D6" s="69"/>
      <c r="E6" s="69"/>
      <c r="F6" s="69"/>
    </row>
    <row r="7" spans="1:16" ht="15" customHeight="1" x14ac:dyDescent="0.25">
      <c r="A7" s="69"/>
      <c r="B7" s="69"/>
      <c r="C7" s="69"/>
      <c r="D7" s="69"/>
      <c r="E7" s="69"/>
      <c r="F7" s="69"/>
    </row>
    <row r="8" spans="1:16" ht="15" customHeight="1" x14ac:dyDescent="0.25">
      <c r="A8" s="69"/>
      <c r="B8" s="69"/>
      <c r="C8" s="69"/>
      <c r="D8" s="69"/>
      <c r="E8" s="69"/>
      <c r="F8" s="69"/>
    </row>
    <row r="9" spans="1:16" ht="15" customHeight="1" x14ac:dyDescent="0.25">
      <c r="A9" s="69"/>
      <c r="B9" s="69"/>
      <c r="C9" s="69"/>
      <c r="D9" s="69"/>
      <c r="E9" s="69"/>
      <c r="F9" s="69"/>
    </row>
    <row r="10" spans="1:16" ht="15" customHeight="1" x14ac:dyDescent="0.25">
      <c r="A10" s="69"/>
      <c r="B10" s="69"/>
      <c r="C10" s="69"/>
      <c r="D10" s="69"/>
      <c r="E10" s="69"/>
      <c r="F10" s="69"/>
    </row>
    <row r="11" spans="1:16" ht="15" customHeight="1" x14ac:dyDescent="0.25">
      <c r="A11" s="69"/>
      <c r="B11" s="69"/>
      <c r="C11" s="69"/>
      <c r="D11" s="69"/>
      <c r="E11" s="69"/>
      <c r="F11" s="69"/>
    </row>
    <row r="12" spans="1:16" ht="15" customHeight="1" x14ac:dyDescent="0.25">
      <c r="A12" s="69"/>
      <c r="B12" s="69"/>
      <c r="C12" s="69"/>
      <c r="D12" s="69"/>
      <c r="E12" s="69"/>
      <c r="F12" s="69"/>
    </row>
    <row r="13" spans="1:16" ht="15" customHeight="1" x14ac:dyDescent="0.25">
      <c r="A13" s="69"/>
      <c r="B13" s="69"/>
      <c r="C13" s="69"/>
      <c r="D13" s="69"/>
      <c r="E13" s="69"/>
      <c r="F13" s="69"/>
    </row>
    <row r="14" spans="1:16" ht="15" customHeight="1" x14ac:dyDescent="0.25">
      <c r="A14" s="69"/>
      <c r="B14" s="69"/>
      <c r="C14" s="69"/>
      <c r="D14" s="69"/>
      <c r="E14" s="69"/>
      <c r="F14" s="69"/>
    </row>
    <row r="15" spans="1:16" ht="15" customHeight="1" x14ac:dyDescent="0.25">
      <c r="A15" s="69"/>
      <c r="B15" s="69"/>
      <c r="C15" s="69"/>
      <c r="D15" s="69"/>
      <c r="E15" s="69"/>
      <c r="F15" s="69"/>
    </row>
    <row r="16" spans="1:16" ht="15" customHeight="1" x14ac:dyDescent="0.25">
      <c r="A16" s="69"/>
      <c r="B16" s="69"/>
      <c r="C16" s="69"/>
      <c r="D16" s="69"/>
      <c r="E16" s="69"/>
      <c r="F16" s="69"/>
    </row>
    <row r="17" spans="1:6" ht="15" customHeight="1" x14ac:dyDescent="0.25">
      <c r="A17" s="69"/>
      <c r="B17" s="69"/>
      <c r="C17" s="69"/>
      <c r="D17" s="69"/>
      <c r="E17" s="69"/>
      <c r="F17" s="69"/>
    </row>
    <row r="18" spans="1:6" ht="15" customHeight="1" x14ac:dyDescent="0.25">
      <c r="A18" s="69"/>
      <c r="B18" s="69"/>
      <c r="C18" s="69"/>
      <c r="D18" s="69"/>
      <c r="E18" s="69"/>
      <c r="F18" s="69"/>
    </row>
    <row r="19" spans="1:6" ht="15" customHeight="1" x14ac:dyDescent="0.25">
      <c r="A19" s="69"/>
      <c r="B19" s="69"/>
      <c r="C19" s="69"/>
      <c r="D19" s="69"/>
      <c r="E19" s="69"/>
      <c r="F19" s="69"/>
    </row>
    <row r="20" spans="1:6" ht="15" customHeight="1" x14ac:dyDescent="0.25">
      <c r="A20" s="69"/>
      <c r="B20" s="69"/>
      <c r="C20" s="69"/>
      <c r="D20" s="69"/>
      <c r="E20" s="69"/>
      <c r="F20" s="69"/>
    </row>
    <row r="21" spans="1:6" ht="15" customHeight="1" x14ac:dyDescent="0.25">
      <c r="A21" s="69"/>
      <c r="B21" s="69"/>
      <c r="C21" s="69"/>
      <c r="D21" s="69"/>
      <c r="E21" s="69"/>
      <c r="F21" s="69"/>
    </row>
    <row r="22" spans="1:6" ht="15" customHeight="1" x14ac:dyDescent="0.25">
      <c r="A22" s="69"/>
      <c r="B22" s="69"/>
      <c r="C22" s="69"/>
      <c r="D22" s="69"/>
      <c r="E22" s="69"/>
      <c r="F22" s="69"/>
    </row>
    <row r="23" spans="1:6" ht="15" customHeight="1" x14ac:dyDescent="0.25">
      <c r="A23" s="69"/>
      <c r="B23" s="69"/>
      <c r="C23" s="69"/>
      <c r="D23" s="69"/>
      <c r="E23" s="69"/>
      <c r="F23" s="69"/>
    </row>
    <row r="24" spans="1:6" ht="15" customHeight="1" x14ac:dyDescent="0.25">
      <c r="A24" s="69"/>
      <c r="B24" s="69"/>
      <c r="C24" s="69"/>
      <c r="D24" s="69"/>
      <c r="E24" s="69"/>
      <c r="F24" s="69"/>
    </row>
    <row r="25" spans="1:6" ht="15" customHeight="1" x14ac:dyDescent="0.25">
      <c r="A25" s="69"/>
      <c r="B25" s="69"/>
      <c r="C25" s="69"/>
      <c r="D25" s="69"/>
      <c r="E25" s="69"/>
      <c r="F25" s="69"/>
    </row>
    <row r="26" spans="1:6" ht="15" customHeight="1" x14ac:dyDescent="0.25">
      <c r="A26" s="69"/>
      <c r="B26" s="69"/>
      <c r="C26" s="69"/>
      <c r="D26" s="69"/>
      <c r="E26" s="69"/>
      <c r="F26" s="69"/>
    </row>
    <row r="27" spans="1:6" ht="15" customHeight="1" x14ac:dyDescent="0.25">
      <c r="A27" s="69"/>
      <c r="B27" s="69"/>
      <c r="C27" s="69"/>
      <c r="D27" s="69"/>
      <c r="E27" s="69"/>
      <c r="F27" s="69"/>
    </row>
    <row r="28" spans="1:6" ht="15" customHeight="1" x14ac:dyDescent="0.25">
      <c r="A28" s="69"/>
      <c r="B28" s="69"/>
      <c r="C28" s="69"/>
      <c r="D28" s="69"/>
      <c r="E28" s="69"/>
      <c r="F28" s="69"/>
    </row>
    <row r="29" spans="1:6" ht="15" customHeight="1" x14ac:dyDescent="0.25">
      <c r="A29" s="69"/>
      <c r="B29" s="69"/>
      <c r="C29" s="69"/>
      <c r="D29" s="69"/>
      <c r="E29" s="69"/>
      <c r="F29" s="69"/>
    </row>
    <row r="30" spans="1:6" ht="15" customHeight="1" x14ac:dyDescent="0.25">
      <c r="A30" s="69"/>
      <c r="B30" s="69"/>
      <c r="C30" s="69"/>
      <c r="D30" s="69"/>
      <c r="E30" s="69"/>
      <c r="F30" s="69"/>
    </row>
    <row r="31" spans="1:6" ht="15" customHeight="1" x14ac:dyDescent="0.25">
      <c r="A31" s="69"/>
      <c r="B31" s="69"/>
      <c r="C31" s="69"/>
      <c r="D31" s="69"/>
      <c r="E31" s="69"/>
      <c r="F31" s="69"/>
    </row>
    <row r="32" spans="1:6" ht="15" customHeight="1" x14ac:dyDescent="0.25">
      <c r="A32" s="69"/>
      <c r="B32" s="69"/>
      <c r="C32" s="69"/>
      <c r="D32" s="69"/>
      <c r="E32" s="69"/>
      <c r="F32" s="69"/>
    </row>
    <row r="33" spans="1:6" s="1" customFormat="1" ht="30" customHeight="1" x14ac:dyDescent="0.25">
      <c r="A33" s="61" t="s">
        <v>10</v>
      </c>
      <c r="B33" s="217" t="s">
        <v>124</v>
      </c>
      <c r="C33" s="212"/>
      <c r="D33" s="212"/>
      <c r="E33" s="212"/>
      <c r="F33" s="212"/>
    </row>
    <row r="34" spans="1:6" s="1" customFormat="1" ht="15" customHeight="1" x14ac:dyDescent="0.25">
      <c r="A34" s="81" t="s">
        <v>7</v>
      </c>
      <c r="B34" s="213" t="s">
        <v>126</v>
      </c>
      <c r="C34" s="214"/>
      <c r="D34" s="214"/>
      <c r="E34" s="214"/>
      <c r="F34" s="214"/>
    </row>
    <row r="35" spans="1:6" s="1" customFormat="1" ht="15" customHeight="1" x14ac:dyDescent="0.25">
      <c r="A35" s="81" t="s">
        <v>2</v>
      </c>
      <c r="B35" s="215" t="s">
        <v>128</v>
      </c>
      <c r="C35" s="214"/>
      <c r="D35" s="214"/>
      <c r="E35" s="214"/>
      <c r="F35" s="214"/>
    </row>
    <row r="36" spans="1:6" ht="15" customHeight="1" x14ac:dyDescent="0.25">
      <c r="A36" s="69"/>
      <c r="B36" s="69"/>
      <c r="C36" s="69"/>
      <c r="D36" s="69"/>
      <c r="E36" s="69"/>
      <c r="F36" s="69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61" spans="1:14" ht="12" customHeight="1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14" ht="12" customHeight="1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14" ht="12" customHeight="1" x14ac:dyDescent="0.25">
      <c r="A63" s="32"/>
      <c r="B63" s="40"/>
      <c r="C63" s="50"/>
      <c r="D63" s="50"/>
      <c r="E63" s="50"/>
      <c r="F63" s="50"/>
      <c r="G63" s="50"/>
      <c r="H63" s="50"/>
      <c r="I63" s="50"/>
      <c r="L63" s="7"/>
      <c r="M63" s="7"/>
      <c r="N63" s="7"/>
    </row>
    <row r="64" spans="1:14" ht="12" customHeight="1" x14ac:dyDescent="0.25">
      <c r="A64" s="32"/>
      <c r="B64" s="41"/>
      <c r="C64" s="50"/>
      <c r="D64" s="50"/>
      <c r="E64" s="50"/>
      <c r="F64" s="50"/>
      <c r="G64" s="50"/>
      <c r="H64" s="50"/>
      <c r="I64" s="50"/>
    </row>
    <row r="65" spans="1:9" ht="12" customHeight="1" x14ac:dyDescent="0.25">
      <c r="A65" s="32"/>
      <c r="B65" s="42"/>
      <c r="C65" s="51"/>
      <c r="D65" s="51"/>
      <c r="E65" s="51"/>
      <c r="F65" s="51"/>
      <c r="G65" s="51"/>
      <c r="H65" s="51"/>
      <c r="I65" s="51"/>
    </row>
    <row r="66" spans="1:9" ht="12" customHeight="1" x14ac:dyDescent="0.25">
      <c r="A66" s="32"/>
      <c r="B66" s="43"/>
      <c r="C66" s="32"/>
      <c r="D66" s="50"/>
      <c r="E66" s="50"/>
      <c r="F66" s="50"/>
      <c r="G66" s="50"/>
      <c r="H66" s="50"/>
      <c r="I66" s="50"/>
    </row>
    <row r="67" spans="1:9" s="52" customFormat="1" ht="12" customHeight="1" x14ac:dyDescent="0.25">
      <c r="B67" s="41"/>
      <c r="C67" s="79"/>
      <c r="D67" s="78"/>
      <c r="E67" s="78"/>
      <c r="F67" s="78"/>
    </row>
    <row r="68" spans="1:9" s="52" customFormat="1" ht="12" customHeight="1" x14ac:dyDescent="0.25">
      <c r="B68" s="42"/>
      <c r="C68" s="77"/>
      <c r="D68" s="78"/>
      <c r="E68" s="78"/>
      <c r="F68" s="78"/>
    </row>
    <row r="69" spans="1:9" s="52" customFormat="1" ht="12" customHeight="1" x14ac:dyDescent="0.25">
      <c r="B69" s="43"/>
      <c r="C69" s="79"/>
      <c r="D69" s="78"/>
      <c r="E69" s="78"/>
      <c r="F69" s="78"/>
    </row>
    <row r="70" spans="1:9" s="52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Contents!A1" display="[contents Ç]" xr:uid="{00000000-0004-0000-0A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showGridLines="0" zoomScaleNormal="100" workbookViewId="0">
      <selection activeCell="E1" sqref="E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2" customWidth="1"/>
    <col min="6" max="8" width="8.7109375" style="1"/>
    <col min="10" max="16384" width="8.7109375" style="1"/>
  </cols>
  <sheetData>
    <row r="1" spans="1:11" ht="30" customHeight="1" x14ac:dyDescent="0.25">
      <c r="A1" s="54" t="s">
        <v>0</v>
      </c>
      <c r="B1" s="164" t="s">
        <v>1</v>
      </c>
      <c r="C1" s="13"/>
      <c r="D1" s="13"/>
      <c r="E1" s="72" t="s">
        <v>5</v>
      </c>
    </row>
    <row r="2" spans="1:11" ht="30" customHeight="1" thickBot="1" x14ac:dyDescent="0.3">
      <c r="B2" s="209" t="s">
        <v>43</v>
      </c>
      <c r="C2" s="210"/>
      <c r="D2" s="210"/>
      <c r="E2" s="210"/>
    </row>
    <row r="3" spans="1:11" ht="45" customHeight="1" x14ac:dyDescent="0.25">
      <c r="B3" s="17" t="s">
        <v>11</v>
      </c>
      <c r="C3" s="14" t="s">
        <v>97</v>
      </c>
      <c r="D3" s="14" t="s">
        <v>98</v>
      </c>
      <c r="E3" s="15" t="s">
        <v>52</v>
      </c>
    </row>
    <row r="4" spans="1:11" ht="30" customHeight="1" x14ac:dyDescent="0.25">
      <c r="B4" s="91" t="s">
        <v>3</v>
      </c>
      <c r="C4" s="92">
        <v>3015777</v>
      </c>
      <c r="D4" s="92">
        <v>556044</v>
      </c>
      <c r="E4" s="92">
        <f>C4-D4</f>
        <v>2459733</v>
      </c>
      <c r="J4"/>
      <c r="K4"/>
    </row>
    <row r="5" spans="1:11" ht="15" customHeight="1" x14ac:dyDescent="0.25">
      <c r="B5" s="3" t="s">
        <v>55</v>
      </c>
      <c r="C5" s="18">
        <v>42</v>
      </c>
      <c r="D5" s="18">
        <v>220</v>
      </c>
      <c r="E5" s="18">
        <v>-178</v>
      </c>
      <c r="J5"/>
      <c r="K5"/>
    </row>
    <row r="6" spans="1:11" ht="15" customHeight="1" x14ac:dyDescent="0.25">
      <c r="B6" s="4" t="s">
        <v>48</v>
      </c>
      <c r="C6" s="19">
        <v>304328</v>
      </c>
      <c r="D6" s="19">
        <v>18847</v>
      </c>
      <c r="E6" s="19">
        <v>285481</v>
      </c>
      <c r="J6"/>
      <c r="K6"/>
    </row>
    <row r="7" spans="1:11" ht="15" customHeight="1" x14ac:dyDescent="0.25">
      <c r="B7" s="3" t="s">
        <v>49</v>
      </c>
      <c r="C7" s="18">
        <v>449</v>
      </c>
      <c r="D7" s="18">
        <v>158</v>
      </c>
      <c r="E7" s="18">
        <v>291</v>
      </c>
      <c r="J7"/>
      <c r="K7"/>
    </row>
    <row r="8" spans="1:11" ht="15" customHeight="1" x14ac:dyDescent="0.25">
      <c r="B8" s="4" t="s">
        <v>56</v>
      </c>
      <c r="C8" s="19">
        <v>3221</v>
      </c>
      <c r="D8" s="19">
        <v>484</v>
      </c>
      <c r="E8" s="19">
        <v>2737</v>
      </c>
      <c r="J8"/>
      <c r="K8"/>
    </row>
    <row r="9" spans="1:11" ht="15" customHeight="1" x14ac:dyDescent="0.25">
      <c r="B9" s="3" t="s">
        <v>31</v>
      </c>
      <c r="C9" s="18">
        <v>9167</v>
      </c>
      <c r="D9" s="18">
        <v>220</v>
      </c>
      <c r="E9" s="18">
        <v>8947</v>
      </c>
      <c r="J9"/>
      <c r="K9"/>
    </row>
    <row r="10" spans="1:11" ht="15" customHeight="1" x14ac:dyDescent="0.25">
      <c r="B10" s="93" t="s">
        <v>12</v>
      </c>
      <c r="C10" s="20">
        <v>67205</v>
      </c>
      <c r="D10" s="20">
        <v>1566</v>
      </c>
      <c r="E10" s="20">
        <v>65639</v>
      </c>
      <c r="J10"/>
      <c r="K10"/>
    </row>
    <row r="11" spans="1:11" ht="15" customHeight="1" x14ac:dyDescent="0.25">
      <c r="B11" s="3" t="s">
        <v>58</v>
      </c>
      <c r="C11" s="18">
        <v>16524</v>
      </c>
      <c r="D11" s="18">
        <v>253250</v>
      </c>
      <c r="E11" s="18">
        <v>-236726</v>
      </c>
      <c r="J11"/>
      <c r="K11"/>
    </row>
    <row r="12" spans="1:11" ht="15" customHeight="1" x14ac:dyDescent="0.25">
      <c r="B12" s="4" t="s">
        <v>13</v>
      </c>
      <c r="C12" s="19">
        <v>527</v>
      </c>
      <c r="D12" s="19">
        <v>5678</v>
      </c>
      <c r="E12" s="19">
        <v>-5151</v>
      </c>
      <c r="J12"/>
      <c r="K12"/>
    </row>
    <row r="13" spans="1:11" ht="15" customHeight="1" x14ac:dyDescent="0.25">
      <c r="B13" s="3" t="s">
        <v>59</v>
      </c>
      <c r="C13" s="18">
        <v>42792</v>
      </c>
      <c r="D13" s="18">
        <v>3453</v>
      </c>
      <c r="E13" s="18">
        <v>39339</v>
      </c>
      <c r="J13"/>
      <c r="K13"/>
    </row>
    <row r="14" spans="1:11" ht="15" customHeight="1" x14ac:dyDescent="0.25">
      <c r="B14" s="4" t="s">
        <v>60</v>
      </c>
      <c r="C14" s="19">
        <v>3438</v>
      </c>
      <c r="D14" s="19">
        <v>13130</v>
      </c>
      <c r="E14" s="19">
        <v>-9692</v>
      </c>
      <c r="J14"/>
      <c r="K14"/>
    </row>
    <row r="15" spans="1:11" ht="15" customHeight="1" x14ac:dyDescent="0.25">
      <c r="B15" s="3" t="s">
        <v>50</v>
      </c>
      <c r="C15" s="18">
        <v>1669</v>
      </c>
      <c r="D15" s="18">
        <v>78204</v>
      </c>
      <c r="E15" s="18">
        <v>-76535</v>
      </c>
      <c r="J15"/>
      <c r="K15"/>
    </row>
    <row r="16" spans="1:11" ht="15" customHeight="1" x14ac:dyDescent="0.25">
      <c r="B16" s="4" t="s">
        <v>22</v>
      </c>
      <c r="C16" s="19">
        <v>50</v>
      </c>
      <c r="D16" s="19">
        <v>423</v>
      </c>
      <c r="E16" s="19">
        <v>-373</v>
      </c>
      <c r="J16"/>
      <c r="K16"/>
    </row>
    <row r="17" spans="2:11" ht="15" customHeight="1" x14ac:dyDescent="0.25">
      <c r="B17" s="3" t="s">
        <v>24</v>
      </c>
      <c r="C17" s="18">
        <v>982</v>
      </c>
      <c r="D17" s="18">
        <v>42</v>
      </c>
      <c r="E17" s="18">
        <v>940</v>
      </c>
      <c r="J17"/>
      <c r="K17"/>
    </row>
    <row r="18" spans="2:11" ht="15" customHeight="1" x14ac:dyDescent="0.25">
      <c r="B18" s="4" t="s">
        <v>14</v>
      </c>
      <c r="C18" s="19">
        <v>1193</v>
      </c>
      <c r="D18" s="19">
        <v>3489</v>
      </c>
      <c r="E18" s="19">
        <v>-2296</v>
      </c>
      <c r="J18"/>
      <c r="K18"/>
    </row>
    <row r="19" spans="2:11" ht="15" customHeight="1" x14ac:dyDescent="0.25">
      <c r="B19" s="3" t="s">
        <v>15</v>
      </c>
      <c r="C19" s="18">
        <v>6024</v>
      </c>
      <c r="D19" s="18">
        <v>162</v>
      </c>
      <c r="E19" s="18">
        <v>5862</v>
      </c>
      <c r="J19"/>
      <c r="K19"/>
    </row>
    <row r="20" spans="2:11" ht="15" customHeight="1" x14ac:dyDescent="0.25">
      <c r="B20" s="4" t="s">
        <v>62</v>
      </c>
      <c r="C20" s="19">
        <v>180</v>
      </c>
      <c r="D20" s="19">
        <v>662</v>
      </c>
      <c r="E20" s="19">
        <v>-482</v>
      </c>
      <c r="J20"/>
      <c r="K20"/>
    </row>
    <row r="21" spans="2:11" ht="15" customHeight="1" x14ac:dyDescent="0.25">
      <c r="B21" s="3" t="s">
        <v>17</v>
      </c>
      <c r="C21" s="18">
        <v>673</v>
      </c>
      <c r="D21" s="18">
        <v>1297</v>
      </c>
      <c r="E21" s="18">
        <v>-624</v>
      </c>
      <c r="J21"/>
      <c r="K21"/>
    </row>
    <row r="22" spans="2:11" ht="15" customHeight="1" x14ac:dyDescent="0.25">
      <c r="B22" s="16" t="s">
        <v>35</v>
      </c>
      <c r="C22" s="21">
        <v>3800</v>
      </c>
      <c r="D22" s="21">
        <v>78</v>
      </c>
      <c r="E22" s="21">
        <v>3722</v>
      </c>
      <c r="J22"/>
      <c r="K22"/>
    </row>
    <row r="23" spans="2:11" ht="15" customHeight="1" x14ac:dyDescent="0.25">
      <c r="B23" s="3" t="s">
        <v>21</v>
      </c>
      <c r="C23" s="18">
        <v>894932</v>
      </c>
      <c r="D23" s="18">
        <v>20145</v>
      </c>
      <c r="E23" s="18">
        <v>874787</v>
      </c>
    </row>
    <row r="24" spans="2:11" ht="15" customHeight="1" x14ac:dyDescent="0.25">
      <c r="B24" s="16" t="s">
        <v>16</v>
      </c>
      <c r="C24" s="21">
        <v>197247</v>
      </c>
      <c r="D24" s="21">
        <v>4163</v>
      </c>
      <c r="E24" s="21">
        <v>193084</v>
      </c>
    </row>
    <row r="25" spans="2:11" ht="15" customHeight="1" x14ac:dyDescent="0.25">
      <c r="B25" s="3" t="s">
        <v>19</v>
      </c>
      <c r="C25" s="18">
        <v>1118</v>
      </c>
      <c r="D25" s="18">
        <v>281</v>
      </c>
      <c r="E25" s="18">
        <v>837</v>
      </c>
    </row>
    <row r="26" spans="2:11" ht="15" customHeight="1" x14ac:dyDescent="0.25">
      <c r="B26" s="16" t="s">
        <v>65</v>
      </c>
      <c r="C26" s="21">
        <v>526</v>
      </c>
      <c r="D26" s="21">
        <v>2610</v>
      </c>
      <c r="E26" s="21">
        <v>-2084</v>
      </c>
    </row>
    <row r="27" spans="2:11" ht="15" customHeight="1" x14ac:dyDescent="0.25">
      <c r="B27" s="3" t="s">
        <v>28</v>
      </c>
      <c r="C27" s="18">
        <v>684</v>
      </c>
      <c r="D27" s="18">
        <v>1352</v>
      </c>
      <c r="E27" s="18">
        <v>-668</v>
      </c>
    </row>
    <row r="28" spans="2:11" ht="15" customHeight="1" x14ac:dyDescent="0.25">
      <c r="B28" s="16" t="s">
        <v>38</v>
      </c>
      <c r="C28" s="21">
        <v>252</v>
      </c>
      <c r="D28" s="21">
        <v>23</v>
      </c>
      <c r="E28" s="21">
        <v>229</v>
      </c>
    </row>
    <row r="29" spans="2:11" ht="15" customHeight="1" x14ac:dyDescent="0.25">
      <c r="B29" s="3" t="s">
        <v>66</v>
      </c>
      <c r="C29" s="18">
        <v>571</v>
      </c>
      <c r="D29" s="18">
        <v>2447</v>
      </c>
      <c r="E29" s="18">
        <v>-1876</v>
      </c>
    </row>
    <row r="30" spans="2:11" ht="15" customHeight="1" x14ac:dyDescent="0.25">
      <c r="B30" s="16" t="s">
        <v>18</v>
      </c>
      <c r="C30" s="21">
        <v>8753</v>
      </c>
      <c r="D30" s="21">
        <v>267</v>
      </c>
      <c r="E30" s="21">
        <v>8486</v>
      </c>
    </row>
    <row r="31" spans="2:11" ht="15" customHeight="1" x14ac:dyDescent="0.25">
      <c r="B31" s="3" t="s">
        <v>23</v>
      </c>
      <c r="C31" s="18">
        <v>22136</v>
      </c>
      <c r="D31" s="18">
        <v>2415</v>
      </c>
      <c r="E31" s="18">
        <v>19721</v>
      </c>
    </row>
    <row r="32" spans="2:11" ht="15" customHeight="1" x14ac:dyDescent="0.25">
      <c r="B32" s="16" t="s">
        <v>68</v>
      </c>
      <c r="C32" s="21">
        <v>1159</v>
      </c>
      <c r="D32" s="21">
        <v>27</v>
      </c>
      <c r="E32" s="21">
        <v>1132</v>
      </c>
    </row>
    <row r="33" spans="2:5" ht="15" customHeight="1" x14ac:dyDescent="0.25">
      <c r="B33" s="3" t="s">
        <v>69</v>
      </c>
      <c r="C33" s="18">
        <v>99</v>
      </c>
      <c r="D33" s="18">
        <v>38</v>
      </c>
      <c r="E33" s="18">
        <v>61</v>
      </c>
    </row>
    <row r="34" spans="2:5" ht="15" customHeight="1" x14ac:dyDescent="0.25">
      <c r="B34" s="16" t="s">
        <v>25</v>
      </c>
      <c r="C34" s="21">
        <v>667</v>
      </c>
      <c r="D34" s="21">
        <v>3688</v>
      </c>
      <c r="E34" s="21">
        <v>-3021</v>
      </c>
    </row>
    <row r="35" spans="2:5" ht="15" customHeight="1" x14ac:dyDescent="0.25">
      <c r="B35" s="3" t="s">
        <v>26</v>
      </c>
      <c r="C35" s="18">
        <v>229</v>
      </c>
      <c r="D35" s="18">
        <v>866</v>
      </c>
      <c r="E35" s="18">
        <v>-637</v>
      </c>
    </row>
    <row r="36" spans="2:5" ht="15" customHeight="1" x14ac:dyDescent="0.25">
      <c r="B36" s="16" t="s">
        <v>27</v>
      </c>
      <c r="C36" s="21">
        <v>86937</v>
      </c>
      <c r="D36" s="21">
        <v>1449</v>
      </c>
      <c r="E36" s="21">
        <v>85488</v>
      </c>
    </row>
    <row r="37" spans="2:5" ht="15" customHeight="1" x14ac:dyDescent="0.25">
      <c r="B37" s="3" t="s">
        <v>29</v>
      </c>
      <c r="C37" s="18">
        <v>944</v>
      </c>
      <c r="D37" s="18">
        <v>40</v>
      </c>
      <c r="E37" s="18">
        <v>904</v>
      </c>
    </row>
    <row r="38" spans="2:5" ht="15" customHeight="1" x14ac:dyDescent="0.25">
      <c r="B38" s="16" t="s">
        <v>71</v>
      </c>
      <c r="C38" s="21">
        <v>618</v>
      </c>
      <c r="D38" s="21">
        <v>237</v>
      </c>
      <c r="E38" s="21">
        <v>381</v>
      </c>
    </row>
    <row r="39" spans="2:5" ht="15" customHeight="1" x14ac:dyDescent="0.25">
      <c r="B39" s="3" t="s">
        <v>72</v>
      </c>
      <c r="C39" s="18">
        <v>1132</v>
      </c>
      <c r="D39" s="18">
        <v>5037</v>
      </c>
      <c r="E39" s="18">
        <v>-3905</v>
      </c>
    </row>
    <row r="40" spans="2:5" ht="15" customHeight="1" x14ac:dyDescent="0.25">
      <c r="B40" s="16" t="s">
        <v>73</v>
      </c>
      <c r="C40" s="21">
        <v>7560</v>
      </c>
      <c r="D40" s="21">
        <v>10015</v>
      </c>
      <c r="E40" s="21">
        <v>-2455</v>
      </c>
    </row>
    <row r="41" spans="2:5" ht="15" customHeight="1" x14ac:dyDescent="0.25">
      <c r="B41" s="3" t="s">
        <v>30</v>
      </c>
      <c r="C41" s="18">
        <v>61053</v>
      </c>
      <c r="D41" s="18">
        <v>1733</v>
      </c>
      <c r="E41" s="18">
        <v>59320</v>
      </c>
    </row>
    <row r="42" spans="2:5" ht="15" customHeight="1" x14ac:dyDescent="0.25">
      <c r="B42" s="16" t="s">
        <v>75</v>
      </c>
      <c r="C42" s="21">
        <v>96</v>
      </c>
      <c r="D42" s="21">
        <v>12</v>
      </c>
      <c r="E42" s="21">
        <v>84</v>
      </c>
    </row>
    <row r="43" spans="2:5" ht="15" customHeight="1" x14ac:dyDescent="0.25">
      <c r="B43" s="3" t="s">
        <v>76</v>
      </c>
      <c r="C43" s="18">
        <v>554</v>
      </c>
      <c r="D43" s="18">
        <v>1560</v>
      </c>
      <c r="E43" s="18">
        <v>-1006</v>
      </c>
    </row>
    <row r="44" spans="2:5" ht="15" customHeight="1" x14ac:dyDescent="0.25">
      <c r="B44" s="16" t="s">
        <v>39</v>
      </c>
      <c r="C44" s="21">
        <v>5834</v>
      </c>
      <c r="D44" s="21">
        <v>160</v>
      </c>
      <c r="E44" s="21">
        <v>5674</v>
      </c>
    </row>
    <row r="45" spans="2:5" ht="15" customHeight="1" x14ac:dyDescent="0.25">
      <c r="B45" s="3" t="s">
        <v>32</v>
      </c>
      <c r="C45" s="18">
        <v>3168</v>
      </c>
      <c r="D45" s="18">
        <v>6656</v>
      </c>
      <c r="E45" s="18">
        <v>-3488</v>
      </c>
    </row>
    <row r="46" spans="2:5" ht="15" customHeight="1" x14ac:dyDescent="0.25">
      <c r="B46" s="16" t="s">
        <v>33</v>
      </c>
      <c r="C46" s="21">
        <v>1789</v>
      </c>
      <c r="D46" s="21">
        <v>15764</v>
      </c>
      <c r="E46" s="21">
        <v>-13975</v>
      </c>
    </row>
    <row r="47" spans="2:5" ht="15" customHeight="1" x14ac:dyDescent="0.25">
      <c r="B47" s="3" t="s">
        <v>79</v>
      </c>
      <c r="C47" s="18">
        <v>1390</v>
      </c>
      <c r="D47" s="18">
        <v>4641</v>
      </c>
      <c r="E47" s="18">
        <v>-3251</v>
      </c>
    </row>
    <row r="48" spans="2:5" ht="15" customHeight="1" x14ac:dyDescent="0.25">
      <c r="B48" s="16" t="s">
        <v>80</v>
      </c>
      <c r="C48" s="21">
        <v>687</v>
      </c>
      <c r="D48" s="21">
        <v>986</v>
      </c>
      <c r="E48" s="21">
        <v>-299</v>
      </c>
    </row>
    <row r="49" spans="2:5" ht="15" customHeight="1" x14ac:dyDescent="0.25">
      <c r="B49" s="3" t="s">
        <v>81</v>
      </c>
      <c r="C49" s="18">
        <v>826</v>
      </c>
      <c r="D49" s="18">
        <v>11</v>
      </c>
      <c r="E49" s="18">
        <v>815</v>
      </c>
    </row>
    <row r="50" spans="2:5" ht="15" customHeight="1" x14ac:dyDescent="0.25">
      <c r="B50" s="16" t="s">
        <v>82</v>
      </c>
      <c r="C50" s="21">
        <v>573</v>
      </c>
      <c r="D50" s="21">
        <v>1137</v>
      </c>
      <c r="E50" s="21">
        <v>-564</v>
      </c>
    </row>
    <row r="51" spans="2:5" ht="15" customHeight="1" x14ac:dyDescent="0.25">
      <c r="B51" s="3" t="s">
        <v>34</v>
      </c>
      <c r="C51" s="18">
        <v>398</v>
      </c>
      <c r="D51" s="18">
        <v>868</v>
      </c>
      <c r="E51" s="18">
        <v>-470</v>
      </c>
    </row>
    <row r="52" spans="2:5" ht="15" customHeight="1" x14ac:dyDescent="0.25">
      <c r="B52" s="16" t="s">
        <v>83</v>
      </c>
      <c r="C52" s="21">
        <v>6558</v>
      </c>
      <c r="D52" s="21">
        <v>480</v>
      </c>
      <c r="E52" s="21">
        <v>6078</v>
      </c>
    </row>
    <row r="53" spans="2:5" ht="15" customHeight="1" x14ac:dyDescent="0.25">
      <c r="B53" s="3" t="s">
        <v>20</v>
      </c>
      <c r="C53" s="18">
        <v>156697</v>
      </c>
      <c r="D53" s="18">
        <v>15237</v>
      </c>
      <c r="E53" s="18">
        <v>141460</v>
      </c>
    </row>
    <row r="54" spans="2:5" ht="15" customHeight="1" x14ac:dyDescent="0.25">
      <c r="B54" s="16" t="s">
        <v>40</v>
      </c>
      <c r="C54" s="21">
        <v>738128</v>
      </c>
      <c r="D54" s="21">
        <v>3846</v>
      </c>
      <c r="E54" s="21">
        <v>734282</v>
      </c>
    </row>
    <row r="55" spans="2:5" ht="15" customHeight="1" x14ac:dyDescent="0.25">
      <c r="B55" s="3" t="s">
        <v>36</v>
      </c>
      <c r="C55" s="18">
        <v>10175</v>
      </c>
      <c r="D55" s="18">
        <v>169</v>
      </c>
      <c r="E55" s="18">
        <v>10006</v>
      </c>
    </row>
    <row r="56" spans="2:5" ht="15" customHeight="1" x14ac:dyDescent="0.25">
      <c r="B56" s="16" t="s">
        <v>86</v>
      </c>
      <c r="C56" s="21">
        <v>794</v>
      </c>
      <c r="D56" s="21">
        <v>341</v>
      </c>
      <c r="E56" s="21">
        <v>453</v>
      </c>
    </row>
    <row r="57" spans="2:5" ht="15" customHeight="1" x14ac:dyDescent="0.25">
      <c r="B57" s="3" t="s">
        <v>87</v>
      </c>
      <c r="C57" s="18">
        <v>403</v>
      </c>
      <c r="D57" s="18">
        <v>31321</v>
      </c>
      <c r="E57" s="18">
        <v>-30918</v>
      </c>
    </row>
    <row r="58" spans="2:5" ht="15" customHeight="1" x14ac:dyDescent="0.25">
      <c r="B58" s="16" t="s">
        <v>37</v>
      </c>
      <c r="C58" s="21">
        <v>156227</v>
      </c>
      <c r="D58" s="21">
        <v>6635</v>
      </c>
      <c r="E58" s="21">
        <v>149592</v>
      </c>
    </row>
    <row r="59" spans="2:5" ht="15" customHeight="1" x14ac:dyDescent="0.25">
      <c r="B59" s="3" t="s">
        <v>88</v>
      </c>
      <c r="C59" s="18">
        <v>140320</v>
      </c>
      <c r="D59" s="18">
        <v>7139</v>
      </c>
      <c r="E59" s="18">
        <v>133181</v>
      </c>
    </row>
    <row r="60" spans="2:5" ht="15" customHeight="1" x14ac:dyDescent="0.25">
      <c r="B60" s="16" t="s">
        <v>89</v>
      </c>
      <c r="C60" s="21">
        <v>6974</v>
      </c>
      <c r="D60" s="21">
        <v>574</v>
      </c>
      <c r="E60" s="21">
        <v>6400</v>
      </c>
    </row>
    <row r="61" spans="2:5" ht="15" customHeight="1" x14ac:dyDescent="0.25">
      <c r="B61" s="3" t="s">
        <v>90</v>
      </c>
      <c r="C61" s="18">
        <v>35305</v>
      </c>
      <c r="D61" s="18">
        <v>20311</v>
      </c>
      <c r="E61" s="18">
        <f t="shared" ref="E61:E65" si="0">C61-D61</f>
        <v>14994</v>
      </c>
    </row>
    <row r="62" spans="2:5" ht="30" customHeight="1" x14ac:dyDescent="0.25">
      <c r="B62" s="94" t="s">
        <v>9</v>
      </c>
      <c r="C62" s="95">
        <v>2622437</v>
      </c>
      <c r="D62" s="95">
        <v>85247</v>
      </c>
      <c r="E62" s="95">
        <f t="shared" si="0"/>
        <v>2537190</v>
      </c>
    </row>
    <row r="63" spans="2:5" ht="12" customHeight="1" x14ac:dyDescent="0.25">
      <c r="B63" s="38" t="s">
        <v>51</v>
      </c>
      <c r="C63" s="96">
        <v>316539</v>
      </c>
      <c r="D63" s="96">
        <v>45587</v>
      </c>
      <c r="E63" s="96">
        <f t="shared" si="0"/>
        <v>270952</v>
      </c>
    </row>
    <row r="64" spans="2:5" ht="12" customHeight="1" x14ac:dyDescent="0.25">
      <c r="B64" s="38" t="s">
        <v>53</v>
      </c>
      <c r="C64" s="96">
        <v>1693353</v>
      </c>
      <c r="D64" s="96">
        <v>95819</v>
      </c>
      <c r="E64" s="96">
        <f t="shared" si="0"/>
        <v>1597534</v>
      </c>
    </row>
    <row r="65" spans="1:5" ht="30" customHeight="1" thickBot="1" x14ac:dyDescent="0.3">
      <c r="B65" s="97" t="s">
        <v>54</v>
      </c>
      <c r="C65" s="98">
        <v>1512615</v>
      </c>
      <c r="D65" s="98">
        <v>50937</v>
      </c>
      <c r="E65" s="98">
        <f t="shared" si="0"/>
        <v>1461678</v>
      </c>
    </row>
    <row r="66" spans="1:5" ht="15" customHeight="1" x14ac:dyDescent="0.25">
      <c r="B66" s="4"/>
      <c r="C66" s="5"/>
      <c r="D66" s="5"/>
      <c r="E66" s="5"/>
    </row>
    <row r="67" spans="1:5" ht="15" customHeight="1" x14ac:dyDescent="0.25">
      <c r="A67" s="61" t="s">
        <v>10</v>
      </c>
      <c r="B67" s="211" t="s">
        <v>119</v>
      </c>
      <c r="C67" s="212"/>
      <c r="D67" s="212"/>
      <c r="E67" s="212"/>
    </row>
    <row r="68" spans="1:5" ht="15" customHeight="1" x14ac:dyDescent="0.25">
      <c r="A68" s="99" t="s">
        <v>7</v>
      </c>
      <c r="B68" s="213" t="s">
        <v>126</v>
      </c>
      <c r="C68" s="214"/>
      <c r="D68" s="214"/>
      <c r="E68" s="214"/>
    </row>
    <row r="69" spans="1:5" ht="15" customHeight="1" x14ac:dyDescent="0.25">
      <c r="A69" s="99" t="s">
        <v>2</v>
      </c>
      <c r="B69" s="215" t="s">
        <v>128</v>
      </c>
      <c r="C69" s="214"/>
      <c r="D69" s="214"/>
      <c r="E69" s="214"/>
    </row>
    <row r="70" spans="1:5" ht="15" customHeight="1" x14ac:dyDescent="0.25"/>
    <row r="71" spans="1:5" ht="15" customHeight="1" x14ac:dyDescent="0.25"/>
  </sheetData>
  <sortState xmlns:xlrd2="http://schemas.microsoft.com/office/spreadsheetml/2017/richdata2" ref="B6:E61">
    <sortCondition ref="B6:B61"/>
  </sortState>
  <mergeCells count="4">
    <mergeCell ref="B2:E2"/>
    <mergeCell ref="B67:E67"/>
    <mergeCell ref="B68:E68"/>
    <mergeCell ref="B69:E69"/>
  </mergeCells>
  <hyperlinks>
    <hyperlink ref="E1" location="Contents!A1" display="[contents Ç]" xr:uid="{00000000-0004-0000-01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showGridLines="0" zoomScaleNormal="100" workbookViewId="0">
      <selection activeCell="E1" sqref="E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2" customWidth="1"/>
    <col min="8" max="16384" width="8.7109375" style="1"/>
  </cols>
  <sheetData>
    <row r="1" spans="1:7" ht="30" customHeight="1" x14ac:dyDescent="0.25">
      <c r="A1" s="54" t="s">
        <v>0</v>
      </c>
      <c r="B1" s="164" t="s">
        <v>1</v>
      </c>
      <c r="C1" s="13"/>
      <c r="D1" s="13"/>
      <c r="E1" s="72" t="s">
        <v>5</v>
      </c>
    </row>
    <row r="2" spans="1:7" ht="30" customHeight="1" thickBot="1" x14ac:dyDescent="0.3">
      <c r="B2" s="209" t="s">
        <v>44</v>
      </c>
      <c r="C2" s="216"/>
      <c r="D2" s="216"/>
      <c r="E2" s="216"/>
    </row>
    <row r="3" spans="1:7" ht="45" customHeight="1" x14ac:dyDescent="0.25">
      <c r="B3" s="17" t="s">
        <v>11</v>
      </c>
      <c r="C3" s="14" t="s">
        <v>95</v>
      </c>
      <c r="D3" s="14" t="s">
        <v>91</v>
      </c>
      <c r="E3" s="15" t="s">
        <v>92</v>
      </c>
    </row>
    <row r="4" spans="1:7" ht="30" customHeight="1" x14ac:dyDescent="0.25">
      <c r="B4" s="91" t="s">
        <v>94</v>
      </c>
      <c r="C4" s="120">
        <v>3015777</v>
      </c>
      <c r="D4" s="104">
        <f>C4/C$4*100</f>
        <v>100</v>
      </c>
      <c r="E4" s="104" t="s">
        <v>41</v>
      </c>
    </row>
    <row r="5" spans="1:7" ht="15" customHeight="1" x14ac:dyDescent="0.25">
      <c r="B5" s="91" t="s">
        <v>93</v>
      </c>
      <c r="C5" s="172"/>
      <c r="D5" s="173"/>
      <c r="E5" s="173"/>
      <c r="F5" s="89"/>
      <c r="G5" s="89"/>
    </row>
    <row r="6" spans="1:7" ht="15" customHeight="1" x14ac:dyDescent="0.25">
      <c r="A6"/>
      <c r="B6" s="106" t="s">
        <v>21</v>
      </c>
      <c r="C6" s="116">
        <v>894932</v>
      </c>
      <c r="D6" s="22">
        <f>C6/C$4*100</f>
        <v>29.675005811106058</v>
      </c>
      <c r="E6" s="22">
        <f>D6</f>
        <v>29.675005811106058</v>
      </c>
    </row>
    <row r="7" spans="1:7" ht="15" customHeight="1" x14ac:dyDescent="0.25">
      <c r="A7"/>
      <c r="B7" s="107" t="s">
        <v>40</v>
      </c>
      <c r="C7" s="117">
        <v>738128</v>
      </c>
      <c r="D7" s="23">
        <f t="shared" ref="D7:D19" si="0">C7/C$4*100</f>
        <v>24.475549750528636</v>
      </c>
      <c r="E7" s="23">
        <f>D7+E6</f>
        <v>54.15055556163469</v>
      </c>
    </row>
    <row r="8" spans="1:7" ht="15" customHeight="1" x14ac:dyDescent="0.25">
      <c r="A8"/>
      <c r="B8" s="106" t="s">
        <v>48</v>
      </c>
      <c r="C8" s="116">
        <v>304328</v>
      </c>
      <c r="D8" s="22">
        <f t="shared" si="0"/>
        <v>10.091197061321179</v>
      </c>
      <c r="E8" s="22">
        <f t="shared" ref="E8:E19" si="1">D8+E7</f>
        <v>64.241752622955872</v>
      </c>
    </row>
    <row r="9" spans="1:7" ht="15" customHeight="1" x14ac:dyDescent="0.25">
      <c r="A9"/>
      <c r="B9" s="107" t="s">
        <v>16</v>
      </c>
      <c r="C9" s="117">
        <v>197247</v>
      </c>
      <c r="D9" s="23">
        <f t="shared" si="0"/>
        <v>6.5405034921348619</v>
      </c>
      <c r="E9" s="23">
        <f t="shared" si="1"/>
        <v>70.782256115090732</v>
      </c>
    </row>
    <row r="10" spans="1:7" ht="15" customHeight="1" x14ac:dyDescent="0.25">
      <c r="A10"/>
      <c r="B10" s="106" t="s">
        <v>20</v>
      </c>
      <c r="C10" s="116">
        <v>156697</v>
      </c>
      <c r="D10" s="22">
        <f t="shared" si="0"/>
        <v>5.1959080528832207</v>
      </c>
      <c r="E10" s="22">
        <f t="shared" si="1"/>
        <v>75.978164167973958</v>
      </c>
    </row>
    <row r="11" spans="1:7" ht="15" customHeight="1" x14ac:dyDescent="0.25">
      <c r="A11"/>
      <c r="B11" s="108" t="s">
        <v>37</v>
      </c>
      <c r="C11" s="118">
        <v>156227</v>
      </c>
      <c r="D11" s="101">
        <f t="shared" si="0"/>
        <v>5.1803233461890583</v>
      </c>
      <c r="E11" s="101">
        <f t="shared" si="1"/>
        <v>81.158487514163014</v>
      </c>
    </row>
    <row r="12" spans="1:7" ht="15" customHeight="1" x14ac:dyDescent="0.25">
      <c r="A12"/>
      <c r="B12" s="106" t="s">
        <v>88</v>
      </c>
      <c r="C12" s="116">
        <v>140320</v>
      </c>
      <c r="D12" s="22">
        <f t="shared" si="0"/>
        <v>4.6528639219677048</v>
      </c>
      <c r="E12" s="22">
        <f t="shared" si="1"/>
        <v>85.811351436130721</v>
      </c>
    </row>
    <row r="13" spans="1:7" ht="15" customHeight="1" x14ac:dyDescent="0.25">
      <c r="A13"/>
      <c r="B13" s="107" t="s">
        <v>27</v>
      </c>
      <c r="C13" s="117">
        <v>86937</v>
      </c>
      <c r="D13" s="23">
        <f t="shared" si="0"/>
        <v>2.8827396720646119</v>
      </c>
      <c r="E13" s="23">
        <f t="shared" si="1"/>
        <v>88.694091108195337</v>
      </c>
    </row>
    <row r="14" spans="1:7" ht="15" customHeight="1" x14ac:dyDescent="0.25">
      <c r="A14"/>
      <c r="B14" s="106" t="s">
        <v>12</v>
      </c>
      <c r="C14" s="116">
        <v>67205</v>
      </c>
      <c r="D14" s="22">
        <f t="shared" si="0"/>
        <v>2.2284472625131104</v>
      </c>
      <c r="E14" s="22">
        <f t="shared" si="1"/>
        <v>90.922538370708452</v>
      </c>
    </row>
    <row r="15" spans="1:7" ht="15" customHeight="1" x14ac:dyDescent="0.25">
      <c r="A15"/>
      <c r="B15" s="107" t="s">
        <v>30</v>
      </c>
      <c r="C15" s="117">
        <v>61053</v>
      </c>
      <c r="D15" s="23">
        <f t="shared" si="0"/>
        <v>2.0244533995716525</v>
      </c>
      <c r="E15" s="23">
        <f t="shared" si="1"/>
        <v>92.946991770280107</v>
      </c>
    </row>
    <row r="16" spans="1:7" ht="15" customHeight="1" x14ac:dyDescent="0.25">
      <c r="A16"/>
      <c r="B16" s="106" t="s">
        <v>59</v>
      </c>
      <c r="C16" s="116">
        <v>42792</v>
      </c>
      <c r="D16" s="22">
        <f t="shared" si="0"/>
        <v>1.4189378060778366</v>
      </c>
      <c r="E16" s="22">
        <f t="shared" si="1"/>
        <v>94.365929576357942</v>
      </c>
    </row>
    <row r="17" spans="1:5" ht="15" customHeight="1" x14ac:dyDescent="0.25">
      <c r="A17"/>
      <c r="B17" s="107" t="s">
        <v>23</v>
      </c>
      <c r="C17" s="117">
        <v>22136</v>
      </c>
      <c r="D17" s="23">
        <f t="shared" si="0"/>
        <v>0.73400652634462027</v>
      </c>
      <c r="E17" s="23">
        <f t="shared" si="1"/>
        <v>95.099936102702557</v>
      </c>
    </row>
    <row r="18" spans="1:5" ht="15" customHeight="1" x14ac:dyDescent="0.25">
      <c r="A18"/>
      <c r="B18" s="106" t="s">
        <v>58</v>
      </c>
      <c r="C18" s="116">
        <v>16524</v>
      </c>
      <c r="D18" s="22">
        <f t="shared" si="0"/>
        <v>0.54791849662624259</v>
      </c>
      <c r="E18" s="22">
        <f t="shared" si="1"/>
        <v>95.647854599328795</v>
      </c>
    </row>
    <row r="19" spans="1:5" ht="15" customHeight="1" thickBot="1" x14ac:dyDescent="0.3">
      <c r="A19"/>
      <c r="B19" s="109" t="s">
        <v>36</v>
      </c>
      <c r="C19" s="119">
        <v>10175</v>
      </c>
      <c r="D19" s="103">
        <f t="shared" si="0"/>
        <v>0.33739232045340223</v>
      </c>
      <c r="E19" s="103">
        <f t="shared" si="1"/>
        <v>95.985246919782199</v>
      </c>
    </row>
    <row r="20" spans="1:5" ht="15" customHeight="1" x14ac:dyDescent="0.25"/>
    <row r="21" spans="1:5" ht="15" customHeight="1" x14ac:dyDescent="0.25">
      <c r="A21" s="61" t="s">
        <v>10</v>
      </c>
      <c r="B21" s="211" t="s">
        <v>119</v>
      </c>
      <c r="C21" s="212"/>
      <c r="D21" s="212"/>
      <c r="E21" s="212"/>
    </row>
    <row r="22" spans="1:5" ht="15" customHeight="1" x14ac:dyDescent="0.25">
      <c r="A22" s="81" t="s">
        <v>7</v>
      </c>
      <c r="B22" s="213" t="s">
        <v>126</v>
      </c>
      <c r="C22" s="214"/>
      <c r="D22" s="214"/>
      <c r="E22" s="214"/>
    </row>
    <row r="23" spans="1:5" ht="15" customHeight="1" x14ac:dyDescent="0.25">
      <c r="A23" s="81" t="s">
        <v>2</v>
      </c>
      <c r="B23" s="215" t="s">
        <v>128</v>
      </c>
      <c r="C23" s="214"/>
      <c r="D23" s="214"/>
      <c r="E23" s="214"/>
    </row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</sheetData>
  <mergeCells count="4">
    <mergeCell ref="B2:E2"/>
    <mergeCell ref="B21:E21"/>
    <mergeCell ref="B22:E22"/>
    <mergeCell ref="B23:E23"/>
  </mergeCells>
  <hyperlinks>
    <hyperlink ref="E1" location="Contents!A1" display="[contents Ç]" xr:uid="{00000000-0004-0000-02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6" width="16.7109375" style="12" customWidth="1"/>
    <col min="7" max="7" width="8.7109375" style="1"/>
    <col min="9" max="16384" width="8.7109375" style="1"/>
  </cols>
  <sheetData>
    <row r="1" spans="1:6" ht="30" customHeight="1" x14ac:dyDescent="0.25">
      <c r="A1" s="54" t="s">
        <v>0</v>
      </c>
      <c r="B1" s="164" t="s">
        <v>1</v>
      </c>
      <c r="C1" s="13"/>
      <c r="D1" s="13"/>
      <c r="E1" s="13"/>
      <c r="F1" s="72" t="s">
        <v>5</v>
      </c>
    </row>
    <row r="2" spans="1:6" ht="30" customHeight="1" thickBot="1" x14ac:dyDescent="0.3">
      <c r="B2" s="209" t="s">
        <v>45</v>
      </c>
      <c r="C2" s="216"/>
      <c r="D2" s="216"/>
      <c r="E2" s="216"/>
      <c r="F2" s="216"/>
    </row>
    <row r="3" spans="1:6" ht="45" customHeight="1" x14ac:dyDescent="0.25">
      <c r="B3" s="48" t="s">
        <v>11</v>
      </c>
      <c r="C3" s="110" t="s">
        <v>100</v>
      </c>
      <c r="D3" s="110" t="s">
        <v>99</v>
      </c>
      <c r="E3" s="110" t="s">
        <v>112</v>
      </c>
      <c r="F3" s="110" t="s">
        <v>96</v>
      </c>
    </row>
    <row r="4" spans="1:6" ht="30" customHeight="1" x14ac:dyDescent="0.25">
      <c r="B4" s="91" t="s">
        <v>94</v>
      </c>
      <c r="C4" s="86">
        <v>2749461</v>
      </c>
      <c r="D4" s="86">
        <v>3015777</v>
      </c>
      <c r="E4" s="85">
        <f>D4-C4</f>
        <v>266316</v>
      </c>
      <c r="F4" s="111">
        <f>(D4/C4*100)-100</f>
        <v>9.6861166606836804</v>
      </c>
    </row>
    <row r="5" spans="1:6" ht="15" customHeight="1" x14ac:dyDescent="0.25">
      <c r="B5" s="105" t="s">
        <v>93</v>
      </c>
      <c r="C5" s="86"/>
      <c r="D5" s="86"/>
      <c r="E5" s="85"/>
      <c r="F5" s="111"/>
    </row>
    <row r="6" spans="1:6" ht="15" customHeight="1" x14ac:dyDescent="0.25">
      <c r="B6" s="106" t="s">
        <v>21</v>
      </c>
      <c r="C6" s="116">
        <v>846149</v>
      </c>
      <c r="D6" s="116">
        <v>894932</v>
      </c>
      <c r="E6" s="18">
        <f t="shared" ref="E6:E19" si="0">D6-C6</f>
        <v>48783</v>
      </c>
      <c r="F6" s="112">
        <f t="shared" ref="F6:F19" si="1">(D6/C6*100)-100</f>
        <v>5.7652966557899248</v>
      </c>
    </row>
    <row r="7" spans="1:6" ht="15" customHeight="1" x14ac:dyDescent="0.25">
      <c r="B7" s="107" t="s">
        <v>40</v>
      </c>
      <c r="C7" s="117">
        <v>697326</v>
      </c>
      <c r="D7" s="117">
        <v>738128</v>
      </c>
      <c r="E7" s="19">
        <f t="shared" si="0"/>
        <v>40802</v>
      </c>
      <c r="F7" s="113">
        <f t="shared" si="1"/>
        <v>5.851208760321569</v>
      </c>
    </row>
    <row r="8" spans="1:6" ht="15" customHeight="1" x14ac:dyDescent="0.25">
      <c r="B8" s="106" t="s">
        <v>48</v>
      </c>
      <c r="C8" s="116">
        <v>270687</v>
      </c>
      <c r="D8" s="116">
        <v>304328</v>
      </c>
      <c r="E8" s="18">
        <f t="shared" si="0"/>
        <v>33641</v>
      </c>
      <c r="F8" s="112">
        <f t="shared" si="1"/>
        <v>12.42800725561257</v>
      </c>
    </row>
    <row r="9" spans="1:6" ht="15" customHeight="1" x14ac:dyDescent="0.25">
      <c r="B9" s="107" t="s">
        <v>16</v>
      </c>
      <c r="C9" s="117">
        <v>172943</v>
      </c>
      <c r="D9" s="117">
        <v>197247</v>
      </c>
      <c r="E9" s="19">
        <f t="shared" si="0"/>
        <v>24304</v>
      </c>
      <c r="F9" s="113">
        <f t="shared" si="1"/>
        <v>14.053185153489878</v>
      </c>
    </row>
    <row r="10" spans="1:6" ht="15" customHeight="1" x14ac:dyDescent="0.25">
      <c r="B10" s="106" t="s">
        <v>20</v>
      </c>
      <c r="C10" s="116">
        <v>129910</v>
      </c>
      <c r="D10" s="116">
        <v>156697</v>
      </c>
      <c r="E10" s="18">
        <f t="shared" si="0"/>
        <v>26787</v>
      </c>
      <c r="F10" s="112">
        <f t="shared" si="1"/>
        <v>20.619659764452308</v>
      </c>
    </row>
    <row r="11" spans="1:6" ht="15" customHeight="1" x14ac:dyDescent="0.25">
      <c r="B11" s="108" t="s">
        <v>37</v>
      </c>
      <c r="C11" s="118">
        <v>130487</v>
      </c>
      <c r="D11" s="118">
        <v>156227</v>
      </c>
      <c r="E11" s="20">
        <f t="shared" si="0"/>
        <v>25740</v>
      </c>
      <c r="F11" s="114">
        <f t="shared" si="1"/>
        <v>19.726102983438949</v>
      </c>
    </row>
    <row r="12" spans="1:6" ht="15" customHeight="1" x14ac:dyDescent="0.25">
      <c r="B12" s="106" t="s">
        <v>88</v>
      </c>
      <c r="C12" s="116">
        <v>135553</v>
      </c>
      <c r="D12" s="116">
        <v>140320</v>
      </c>
      <c r="E12" s="18">
        <f t="shared" si="0"/>
        <v>4767</v>
      </c>
      <c r="F12" s="112">
        <f t="shared" si="1"/>
        <v>3.5167056428113028</v>
      </c>
    </row>
    <row r="13" spans="1:6" ht="15" customHeight="1" x14ac:dyDescent="0.25">
      <c r="B13" s="107" t="s">
        <v>27</v>
      </c>
      <c r="C13" s="117">
        <v>74532</v>
      </c>
      <c r="D13" s="117">
        <v>86937</v>
      </c>
      <c r="E13" s="19">
        <f t="shared" si="0"/>
        <v>12405</v>
      </c>
      <c r="F13" s="113">
        <f t="shared" si="1"/>
        <v>16.643857671872482</v>
      </c>
    </row>
    <row r="14" spans="1:6" ht="15" customHeight="1" x14ac:dyDescent="0.25">
      <c r="B14" s="106" t="s">
        <v>12</v>
      </c>
      <c r="C14" s="116">
        <v>52019</v>
      </c>
      <c r="D14" s="116">
        <v>67205</v>
      </c>
      <c r="E14" s="18">
        <f t="shared" si="0"/>
        <v>15186</v>
      </c>
      <c r="F14" s="112">
        <f t="shared" si="1"/>
        <v>29.193179415213677</v>
      </c>
    </row>
    <row r="15" spans="1:6" ht="15" customHeight="1" x14ac:dyDescent="0.25">
      <c r="B15" s="107" t="s">
        <v>30</v>
      </c>
      <c r="C15" s="117">
        <v>45468</v>
      </c>
      <c r="D15" s="117">
        <v>61053</v>
      </c>
      <c r="E15" s="19">
        <f t="shared" si="0"/>
        <v>15585</v>
      </c>
      <c r="F15" s="113">
        <f t="shared" si="1"/>
        <v>34.276854051200843</v>
      </c>
    </row>
    <row r="16" spans="1:6" ht="15" customHeight="1" x14ac:dyDescent="0.25">
      <c r="B16" s="106" t="s">
        <v>59</v>
      </c>
      <c r="C16" s="116">
        <v>45900</v>
      </c>
      <c r="D16" s="116">
        <v>42792</v>
      </c>
      <c r="E16" s="18">
        <f t="shared" si="0"/>
        <v>-3108</v>
      </c>
      <c r="F16" s="112">
        <f t="shared" si="1"/>
        <v>-6.7712418300653496</v>
      </c>
    </row>
    <row r="17" spans="1:6" ht="15" customHeight="1" x14ac:dyDescent="0.25">
      <c r="B17" s="107" t="s">
        <v>23</v>
      </c>
      <c r="C17" s="117">
        <v>20013</v>
      </c>
      <c r="D17" s="117">
        <v>22136</v>
      </c>
      <c r="E17" s="19">
        <f t="shared" si="0"/>
        <v>2123</v>
      </c>
      <c r="F17" s="113">
        <f t="shared" si="1"/>
        <v>10.608104731924243</v>
      </c>
    </row>
    <row r="18" spans="1:6" ht="15" customHeight="1" x14ac:dyDescent="0.25">
      <c r="B18" s="106" t="s">
        <v>58</v>
      </c>
      <c r="C18" s="116">
        <v>10733</v>
      </c>
      <c r="D18" s="116">
        <v>16524</v>
      </c>
      <c r="E18" s="18">
        <f t="shared" si="0"/>
        <v>5791</v>
      </c>
      <c r="F18" s="112">
        <f t="shared" si="1"/>
        <v>53.955091773036429</v>
      </c>
    </row>
    <row r="19" spans="1:6" ht="15" customHeight="1" thickBot="1" x14ac:dyDescent="0.3">
      <c r="B19" s="109" t="s">
        <v>36</v>
      </c>
      <c r="C19" s="119">
        <v>8910</v>
      </c>
      <c r="D19" s="119">
        <v>10175</v>
      </c>
      <c r="E19" s="102">
        <f t="shared" si="0"/>
        <v>1265</v>
      </c>
      <c r="F19" s="115">
        <f t="shared" si="1"/>
        <v>14.197530864197532</v>
      </c>
    </row>
    <row r="20" spans="1:6" ht="15" customHeight="1" x14ac:dyDescent="0.25">
      <c r="B20" s="4"/>
      <c r="C20" s="5"/>
      <c r="D20" s="5"/>
      <c r="E20" s="5"/>
      <c r="F20" s="5"/>
    </row>
    <row r="21" spans="1:6" ht="15" customHeight="1" x14ac:dyDescent="0.25">
      <c r="A21" s="61" t="s">
        <v>10</v>
      </c>
      <c r="B21" s="217" t="s">
        <v>119</v>
      </c>
      <c r="C21" s="212"/>
      <c r="D21" s="212"/>
      <c r="E21" s="212"/>
      <c r="F21" s="212"/>
    </row>
    <row r="22" spans="1:6" ht="15" customHeight="1" x14ac:dyDescent="0.25">
      <c r="A22" s="81" t="s">
        <v>7</v>
      </c>
      <c r="B22" s="213" t="s">
        <v>126</v>
      </c>
      <c r="C22" s="214"/>
      <c r="D22" s="214"/>
      <c r="E22" s="214"/>
      <c r="F22" s="214"/>
    </row>
    <row r="23" spans="1:6" ht="15" customHeight="1" x14ac:dyDescent="0.25">
      <c r="A23" s="81" t="s">
        <v>2</v>
      </c>
      <c r="B23" s="215" t="s">
        <v>128</v>
      </c>
      <c r="C23" s="214"/>
      <c r="D23" s="214"/>
      <c r="E23" s="214"/>
      <c r="F23" s="214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mergeCells count="4">
    <mergeCell ref="B2:F2"/>
    <mergeCell ref="B21:F21"/>
    <mergeCell ref="B22:F22"/>
    <mergeCell ref="B23:F23"/>
  </mergeCells>
  <hyperlinks>
    <hyperlink ref="F1" location="Contents!A1" display="[contents Ç]" xr:uid="{00000000-0004-0000-03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  <ignoredErrors>
    <ignoredError sqref="F4 E4:E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showGridLines="0" zoomScaleNormal="100" workbookViewId="0">
      <selection activeCell="E1" sqref="E1"/>
    </sheetView>
  </sheetViews>
  <sheetFormatPr defaultColWidth="8.7109375" defaultRowHeight="12" customHeight="1" x14ac:dyDescent="0.25"/>
  <cols>
    <col min="1" max="1" width="8.7109375" style="1"/>
    <col min="2" max="2" width="32.7109375" style="1" customWidth="1"/>
    <col min="3" max="5" width="16.7109375" style="12" customWidth="1"/>
    <col min="6" max="16384" width="8.7109375" style="1"/>
  </cols>
  <sheetData>
    <row r="1" spans="1:5" ht="30" customHeight="1" x14ac:dyDescent="0.25">
      <c r="A1" s="54" t="s">
        <v>0</v>
      </c>
      <c r="B1" s="164" t="s">
        <v>1</v>
      </c>
      <c r="C1" s="13"/>
      <c r="D1" s="13"/>
      <c r="E1" s="72" t="s">
        <v>5</v>
      </c>
    </row>
    <row r="2" spans="1:5" s="39" customFormat="1" ht="30" customHeight="1" thickBot="1" x14ac:dyDescent="0.25">
      <c r="B2" s="209" t="s">
        <v>46</v>
      </c>
      <c r="C2" s="216"/>
      <c r="D2" s="216"/>
      <c r="E2" s="216"/>
    </row>
    <row r="3" spans="1:5" customFormat="1" ht="45" customHeight="1" x14ac:dyDescent="0.25">
      <c r="B3" s="122" t="s">
        <v>8</v>
      </c>
      <c r="C3" s="126">
        <v>2012</v>
      </c>
      <c r="D3" s="126">
        <v>2013</v>
      </c>
      <c r="E3" s="110" t="s">
        <v>96</v>
      </c>
    </row>
    <row r="4" spans="1:5" customFormat="1" ht="30" customHeight="1" x14ac:dyDescent="0.25">
      <c r="B4" s="127" t="s">
        <v>105</v>
      </c>
      <c r="C4" s="128"/>
      <c r="D4" s="128"/>
      <c r="E4" s="128"/>
    </row>
    <row r="5" spans="1:5" customFormat="1" ht="15" customHeight="1" x14ac:dyDescent="0.25">
      <c r="B5" s="129" t="s">
        <v>101</v>
      </c>
      <c r="C5" s="147">
        <v>2749461</v>
      </c>
      <c r="D5" s="147">
        <v>3015777</v>
      </c>
      <c r="E5" s="112">
        <f t="shared" ref="E5:E12" si="0">(D5/C5*100)-100</f>
        <v>9.6861166606836804</v>
      </c>
    </row>
    <row r="6" spans="1:5" customFormat="1" ht="15" customHeight="1" x14ac:dyDescent="0.25">
      <c r="B6" s="130" t="s">
        <v>102</v>
      </c>
      <c r="C6" s="148">
        <v>165107000</v>
      </c>
      <c r="D6" s="148">
        <v>165666000</v>
      </c>
      <c r="E6" s="113">
        <f t="shared" si="0"/>
        <v>0.3385683223606577</v>
      </c>
    </row>
    <row r="7" spans="1:5" customFormat="1" ht="15" customHeight="1" x14ac:dyDescent="0.25">
      <c r="B7" s="129" t="s">
        <v>103</v>
      </c>
      <c r="C7" s="147">
        <v>63363864</v>
      </c>
      <c r="D7" s="147">
        <v>67216301</v>
      </c>
      <c r="E7" s="112">
        <f t="shared" si="0"/>
        <v>6.0798643845331242</v>
      </c>
    </row>
    <row r="8" spans="1:5" customFormat="1" ht="15" customHeight="1" x14ac:dyDescent="0.25">
      <c r="B8" s="170" t="s">
        <v>118</v>
      </c>
      <c r="C8" s="168">
        <v>47655795</v>
      </c>
      <c r="D8" s="168">
        <v>30109086</v>
      </c>
      <c r="E8" s="169">
        <f t="shared" si="0"/>
        <v>-36.819675340638</v>
      </c>
    </row>
    <row r="9" spans="1:5" customFormat="1" ht="30" customHeight="1" x14ac:dyDescent="0.25">
      <c r="B9" s="125" t="s">
        <v>104</v>
      </c>
      <c r="C9" s="121"/>
      <c r="D9" s="121"/>
      <c r="E9" s="121"/>
    </row>
    <row r="10" spans="1:5" customFormat="1" ht="15" customHeight="1" x14ac:dyDescent="0.25">
      <c r="B10" s="124" t="s">
        <v>102</v>
      </c>
      <c r="C10" s="149">
        <f>C$5/C6*100</f>
        <v>1.6652601040537347</v>
      </c>
      <c r="D10" s="149">
        <f>D$5/D6*100</f>
        <v>1.8203958567237692</v>
      </c>
      <c r="E10" s="149">
        <f t="shared" si="0"/>
        <v>9.3160072887345677</v>
      </c>
    </row>
    <row r="11" spans="1:5" customFormat="1" ht="15" customHeight="1" x14ac:dyDescent="0.25">
      <c r="B11" s="123" t="s">
        <v>103</v>
      </c>
      <c r="C11" s="150">
        <f>C$5/C7*100</f>
        <v>4.3391624601681489</v>
      </c>
      <c r="D11" s="150">
        <f t="shared" ref="D11:D12" si="1">D$5/D7*100</f>
        <v>4.4866750403298745</v>
      </c>
      <c r="E11" s="150">
        <f t="shared" si="0"/>
        <v>3.3995634299437825</v>
      </c>
    </row>
    <row r="12" spans="1:5" customFormat="1" ht="15" customHeight="1" thickBot="1" x14ac:dyDescent="0.3">
      <c r="B12" s="171" t="s">
        <v>118</v>
      </c>
      <c r="C12" s="151">
        <f>C$5/C8*100</f>
        <v>5.7694158706197225</v>
      </c>
      <c r="D12" s="151">
        <f t="shared" si="1"/>
        <v>10.016169205534835</v>
      </c>
      <c r="E12" s="151">
        <f t="shared" si="0"/>
        <v>73.608029480789469</v>
      </c>
    </row>
    <row r="13" spans="1:5" customFormat="1" ht="15" customHeight="1" x14ac:dyDescent="0.25">
      <c r="B13" s="100"/>
      <c r="C13" s="100"/>
      <c r="D13" s="100"/>
      <c r="E13" s="100"/>
    </row>
    <row r="14" spans="1:5" ht="30" customHeight="1" x14ac:dyDescent="0.25">
      <c r="A14" s="61" t="s">
        <v>10</v>
      </c>
      <c r="B14" s="218" t="s">
        <v>120</v>
      </c>
      <c r="C14" s="219"/>
      <c r="D14" s="219"/>
      <c r="E14" s="219"/>
    </row>
    <row r="15" spans="1:5" ht="15" customHeight="1" x14ac:dyDescent="0.25">
      <c r="A15" s="99" t="s">
        <v>7</v>
      </c>
      <c r="B15" s="213" t="s">
        <v>126</v>
      </c>
      <c r="C15" s="214"/>
      <c r="D15" s="214"/>
      <c r="E15" s="214"/>
    </row>
    <row r="16" spans="1:5" ht="15" customHeight="1" x14ac:dyDescent="0.25">
      <c r="A16" s="99" t="s">
        <v>2</v>
      </c>
      <c r="B16" s="215" t="s">
        <v>128</v>
      </c>
      <c r="C16" s="214"/>
      <c r="D16" s="214"/>
      <c r="E16" s="214"/>
    </row>
    <row r="17" spans="10:11" ht="15" customHeight="1" x14ac:dyDescent="0.25">
      <c r="J17"/>
      <c r="K17"/>
    </row>
    <row r="18" spans="10:11" ht="15" customHeight="1" x14ac:dyDescent="0.25">
      <c r="J18"/>
      <c r="K18"/>
    </row>
    <row r="19" spans="10:11" ht="12" customHeight="1" x14ac:dyDescent="0.25">
      <c r="J19"/>
      <c r="K19"/>
    </row>
    <row r="20" spans="10:11" ht="12" customHeight="1" x14ac:dyDescent="0.25">
      <c r="J20"/>
      <c r="K20"/>
    </row>
    <row r="21" spans="10:11" ht="12" customHeight="1" x14ac:dyDescent="0.25">
      <c r="J21"/>
      <c r="K21"/>
    </row>
  </sheetData>
  <mergeCells count="4">
    <mergeCell ref="B2:E2"/>
    <mergeCell ref="B14:E14"/>
    <mergeCell ref="B15:E15"/>
    <mergeCell ref="B16:E16"/>
  </mergeCells>
  <hyperlinks>
    <hyperlink ref="E1" location="Contents!A1" display="[contents Ç]" xr:uid="{00000000-0004-0000-04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1"/>
  <sheetViews>
    <sheetView showGridLines="0" workbookViewId="0">
      <selection activeCell="D1" sqref="D1"/>
    </sheetView>
  </sheetViews>
  <sheetFormatPr defaultRowHeight="15" x14ac:dyDescent="0.25"/>
  <cols>
    <col min="1" max="1" width="8.7109375" customWidth="1"/>
    <col min="2" max="3" width="24.7109375" customWidth="1"/>
    <col min="4" max="4" width="24.7109375" style="58" customWidth="1"/>
    <col min="7" max="7" width="11.140625" bestFit="1" customWidth="1"/>
    <col min="8" max="8" width="10.140625" bestFit="1" customWidth="1"/>
  </cols>
  <sheetData>
    <row r="1" spans="1:23" s="47" customFormat="1" ht="30" customHeight="1" x14ac:dyDescent="0.25">
      <c r="A1" s="53" t="s">
        <v>0</v>
      </c>
      <c r="B1" s="165" t="s">
        <v>1</v>
      </c>
      <c r="C1" s="45"/>
      <c r="D1" s="72" t="s">
        <v>5</v>
      </c>
      <c r="F1"/>
      <c r="G1"/>
      <c r="H1"/>
      <c r="I1"/>
      <c r="J1"/>
      <c r="K1"/>
      <c r="L1"/>
    </row>
    <row r="2" spans="1:23" s="47" customFormat="1" ht="30" customHeight="1" thickBot="1" x14ac:dyDescent="0.3">
      <c r="B2" s="220" t="s">
        <v>116</v>
      </c>
      <c r="C2" s="221"/>
      <c r="D2" s="221"/>
      <c r="F2"/>
      <c r="G2"/>
      <c r="H2"/>
      <c r="I2"/>
      <c r="J2"/>
      <c r="K2"/>
      <c r="L2"/>
    </row>
    <row r="3" spans="1:23" s="47" customFormat="1" ht="45" customHeight="1" thickBot="1" x14ac:dyDescent="0.3">
      <c r="B3" s="132" t="s">
        <v>11</v>
      </c>
      <c r="C3" s="131" t="s">
        <v>108</v>
      </c>
      <c r="D3" s="131" t="s">
        <v>106</v>
      </c>
      <c r="F3"/>
      <c r="G3"/>
      <c r="H3"/>
      <c r="I3"/>
      <c r="J3"/>
      <c r="K3"/>
      <c r="L3"/>
    </row>
    <row r="4" spans="1:23" s="47" customFormat="1" ht="30" customHeight="1" x14ac:dyDescent="0.25">
      <c r="B4" s="127" t="s">
        <v>107</v>
      </c>
      <c r="C4" s="152">
        <v>478460674.66250002</v>
      </c>
      <c r="D4" s="146">
        <f>C4/C$4*100</f>
        <v>100</v>
      </c>
      <c r="F4"/>
      <c r="G4"/>
      <c r="H4"/>
      <c r="I4"/>
      <c r="J4"/>
      <c r="K4"/>
      <c r="L4"/>
    </row>
    <row r="5" spans="1:23" s="60" customFormat="1" ht="15" customHeight="1" x14ac:dyDescent="0.25">
      <c r="A5" s="59"/>
      <c r="B5" s="105" t="s">
        <v>109</v>
      </c>
      <c r="C5" s="86"/>
      <c r="D5" s="86"/>
      <c r="E5" s="111"/>
      <c r="F5"/>
      <c r="G5"/>
      <c r="H5"/>
      <c r="I5"/>
      <c r="J5"/>
      <c r="K5"/>
      <c r="L5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s="89" customFormat="1" ht="15" customHeight="1" x14ac:dyDescent="0.25">
      <c r="A6" s="59"/>
      <c r="B6" s="124" t="s">
        <v>66</v>
      </c>
      <c r="C6" s="133">
        <v>68820517.837653592</v>
      </c>
      <c r="D6" s="137">
        <f>C6/C$4*100</f>
        <v>14.383735483840693</v>
      </c>
      <c r="E6" s="59"/>
      <c r="F6"/>
      <c r="G6"/>
      <c r="H6"/>
      <c r="I6"/>
      <c r="J6"/>
      <c r="K6"/>
      <c r="L6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spans="1:23" s="89" customFormat="1" ht="15" customHeight="1" x14ac:dyDescent="0.25">
      <c r="A7" s="59"/>
      <c r="B7" s="142" t="s">
        <v>50</v>
      </c>
      <c r="C7" s="134">
        <v>39221093.634999998</v>
      </c>
      <c r="D7" s="138">
        <f t="shared" ref="D7:D35" si="0">C7/C$4*100</f>
        <v>8.1973494817867838</v>
      </c>
      <c r="E7" s="59"/>
      <c r="F7"/>
      <c r="G7"/>
      <c r="H7"/>
      <c r="I7"/>
      <c r="J7"/>
      <c r="K7"/>
      <c r="L7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3" s="89" customFormat="1" ht="15" customHeight="1" x14ac:dyDescent="0.25">
      <c r="A8" s="59"/>
      <c r="B8" s="124" t="s">
        <v>78</v>
      </c>
      <c r="C8" s="133">
        <v>24641000</v>
      </c>
      <c r="D8" s="137">
        <f t="shared" si="0"/>
        <v>5.1500575292591062</v>
      </c>
      <c r="E8" s="59"/>
      <c r="F8"/>
      <c r="G8"/>
      <c r="H8"/>
      <c r="I8"/>
      <c r="J8"/>
      <c r="K8"/>
      <c r="L8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 s="89" customFormat="1" ht="15" customHeight="1" x14ac:dyDescent="0.25">
      <c r="A9" s="59"/>
      <c r="B9" s="142" t="s">
        <v>71</v>
      </c>
      <c r="C9" s="134">
        <v>23365990.956999999</v>
      </c>
      <c r="D9" s="138">
        <f t="shared" si="0"/>
        <v>4.883576058467515</v>
      </c>
      <c r="E9" s="59"/>
      <c r="F9"/>
      <c r="G9"/>
      <c r="H9"/>
      <c r="I9"/>
      <c r="J9"/>
      <c r="K9"/>
      <c r="L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spans="1:23" s="89" customFormat="1" ht="15" customHeight="1" x14ac:dyDescent="0.25">
      <c r="A10" s="59"/>
      <c r="B10" s="124" t="s">
        <v>21</v>
      </c>
      <c r="C10" s="133">
        <v>21675866.2140457</v>
      </c>
      <c r="D10" s="137">
        <f t="shared" si="0"/>
        <v>4.530333914973383</v>
      </c>
      <c r="E10" s="59"/>
      <c r="F10"/>
      <c r="G10"/>
      <c r="H10"/>
      <c r="I10"/>
      <c r="J10"/>
      <c r="K10"/>
      <c r="L10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</row>
    <row r="11" spans="1:23" s="89" customFormat="1" ht="15" customHeight="1" x14ac:dyDescent="0.25">
      <c r="A11" s="59"/>
      <c r="B11" s="142" t="s">
        <v>76</v>
      </c>
      <c r="C11" s="134">
        <v>20633319.233919602</v>
      </c>
      <c r="D11" s="138">
        <f t="shared" si="0"/>
        <v>4.3124378505034038</v>
      </c>
      <c r="E11" s="59"/>
      <c r="F11"/>
      <c r="G11"/>
      <c r="H11"/>
      <c r="I11"/>
      <c r="J11"/>
      <c r="K11"/>
      <c r="L11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</row>
    <row r="12" spans="1:23" s="89" customFormat="1" ht="15" customHeight="1" x14ac:dyDescent="0.25">
      <c r="A12" s="59"/>
      <c r="B12" s="124" t="s">
        <v>62</v>
      </c>
      <c r="C12" s="133">
        <v>19236400</v>
      </c>
      <c r="D12" s="137">
        <f t="shared" si="0"/>
        <v>4.0204767118152622</v>
      </c>
      <c r="E12" s="59"/>
      <c r="F12"/>
      <c r="G12"/>
      <c r="H12"/>
      <c r="I12"/>
      <c r="J12"/>
      <c r="K12"/>
      <c r="L12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spans="1:23" s="89" customFormat="1" ht="15" customHeight="1" x14ac:dyDescent="0.25">
      <c r="A13" s="59"/>
      <c r="B13" s="142" t="s">
        <v>57</v>
      </c>
      <c r="C13" s="134">
        <v>14084934.4675276</v>
      </c>
      <c r="D13" s="138">
        <f t="shared" si="0"/>
        <v>2.9438019075366917</v>
      </c>
      <c r="E13" s="59"/>
      <c r="F13"/>
      <c r="G13"/>
      <c r="H13"/>
      <c r="I13"/>
      <c r="J13"/>
      <c r="K13"/>
      <c r="L13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</row>
    <row r="14" spans="1:23" s="89" customFormat="1" ht="15" customHeight="1" x14ac:dyDescent="0.25">
      <c r="A14" s="59"/>
      <c r="B14" s="124" t="s">
        <v>77</v>
      </c>
      <c r="C14" s="133">
        <v>14007002</v>
      </c>
      <c r="D14" s="137">
        <f t="shared" si="0"/>
        <v>2.9275137418305817</v>
      </c>
      <c r="E14" s="59"/>
      <c r="F14"/>
      <c r="G14"/>
      <c r="H14"/>
      <c r="I14"/>
      <c r="J14"/>
      <c r="K14"/>
      <c r="L14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spans="1:23" s="89" customFormat="1" ht="15" customHeight="1" x14ac:dyDescent="0.25">
      <c r="A15" s="59"/>
      <c r="B15" s="142" t="s">
        <v>16</v>
      </c>
      <c r="C15" s="134">
        <v>13963678.6145033</v>
      </c>
      <c r="D15" s="138">
        <f t="shared" si="0"/>
        <v>2.9184589986111393</v>
      </c>
      <c r="E15" s="59"/>
      <c r="F15"/>
      <c r="G15"/>
      <c r="H15"/>
      <c r="I15"/>
      <c r="J15"/>
      <c r="K15"/>
      <c r="L15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spans="1:23" s="89" customFormat="1" ht="15" customHeight="1" x14ac:dyDescent="0.25">
      <c r="A16" s="59"/>
      <c r="B16" s="124" t="s">
        <v>83</v>
      </c>
      <c r="C16" s="133">
        <v>10846552.758510498</v>
      </c>
      <c r="D16" s="137">
        <f t="shared" si="0"/>
        <v>2.2669684956159704</v>
      </c>
      <c r="E16" s="59"/>
      <c r="F16"/>
      <c r="G16"/>
      <c r="H16"/>
      <c r="I16"/>
      <c r="J16"/>
      <c r="K16"/>
      <c r="L16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</row>
    <row r="17" spans="1:23" s="89" customFormat="1" ht="15" customHeight="1" x14ac:dyDescent="0.25">
      <c r="A17" s="59"/>
      <c r="B17" s="142" t="s">
        <v>12</v>
      </c>
      <c r="C17" s="134">
        <v>10123473.1372205</v>
      </c>
      <c r="D17" s="138">
        <f t="shared" si="0"/>
        <v>2.1158422569130613</v>
      </c>
      <c r="E17" s="59"/>
      <c r="F17"/>
      <c r="G17"/>
      <c r="H17"/>
      <c r="I17"/>
      <c r="J17"/>
      <c r="K17"/>
      <c r="L17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</row>
    <row r="18" spans="1:23" s="89" customFormat="1" ht="15" customHeight="1" x14ac:dyDescent="0.25">
      <c r="A18" s="59"/>
      <c r="B18" s="124" t="s">
        <v>20</v>
      </c>
      <c r="C18" s="133">
        <v>9633131.3326696791</v>
      </c>
      <c r="D18" s="137">
        <f t="shared" si="0"/>
        <v>2.0133590580803249</v>
      </c>
      <c r="E18" s="59"/>
      <c r="F18"/>
      <c r="G18"/>
      <c r="H18"/>
      <c r="I18"/>
      <c r="J18"/>
      <c r="K18"/>
      <c r="L18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spans="1:23" s="89" customFormat="1" ht="15" customHeight="1" x14ac:dyDescent="0.25">
      <c r="A19" s="59"/>
      <c r="B19" s="142" t="s">
        <v>69</v>
      </c>
      <c r="C19" s="134">
        <v>8474000</v>
      </c>
      <c r="D19" s="138">
        <f t="shared" si="0"/>
        <v>1.7710964450688556</v>
      </c>
      <c r="E19" s="59"/>
      <c r="F19"/>
      <c r="G19"/>
      <c r="H19"/>
      <c r="I19"/>
      <c r="J19"/>
      <c r="K19"/>
      <c r="L1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spans="1:23" s="89" customFormat="1" ht="15" customHeight="1" x14ac:dyDescent="0.25">
      <c r="A20" s="59"/>
      <c r="B20" s="124" t="s">
        <v>87</v>
      </c>
      <c r="C20" s="133">
        <v>8449000</v>
      </c>
      <c r="D20" s="137">
        <f t="shared" si="0"/>
        <v>1.7658713552497947</v>
      </c>
      <c r="E20" s="59"/>
      <c r="F20"/>
      <c r="G20"/>
      <c r="H20"/>
      <c r="I20"/>
      <c r="J20"/>
      <c r="K20"/>
      <c r="L20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</row>
    <row r="21" spans="1:23" s="89" customFormat="1" ht="15" customHeight="1" x14ac:dyDescent="0.25">
      <c r="A21" s="59"/>
      <c r="B21" s="142" t="s">
        <v>23</v>
      </c>
      <c r="C21" s="134">
        <v>7326336.2563865809</v>
      </c>
      <c r="D21" s="138">
        <f t="shared" si="0"/>
        <v>1.5312305993704673</v>
      </c>
      <c r="E21" s="59"/>
      <c r="F21"/>
      <c r="G21"/>
      <c r="H21"/>
      <c r="I21"/>
      <c r="J21"/>
      <c r="K21"/>
      <c r="L21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spans="1:23" s="89" customFormat="1" ht="15" customHeight="1" x14ac:dyDescent="0.25">
      <c r="A22" s="59"/>
      <c r="B22" s="124" t="s">
        <v>67</v>
      </c>
      <c r="C22" s="133">
        <v>7212196.5775592001</v>
      </c>
      <c r="D22" s="137">
        <f t="shared" si="0"/>
        <v>1.5073749964187946</v>
      </c>
      <c r="E22" s="59"/>
      <c r="F22"/>
      <c r="G22"/>
      <c r="H22"/>
      <c r="I22"/>
      <c r="J22"/>
      <c r="K22"/>
      <c r="L22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spans="1:23" s="89" customFormat="1" ht="15" customHeight="1" x14ac:dyDescent="0.25">
      <c r="A23" s="59"/>
      <c r="B23" s="142" t="s">
        <v>32</v>
      </c>
      <c r="C23" s="134">
        <v>6935000</v>
      </c>
      <c r="D23" s="138">
        <f t="shared" si="0"/>
        <v>1.4494399158074716</v>
      </c>
      <c r="E23" s="59"/>
      <c r="F23"/>
      <c r="G23"/>
      <c r="H23"/>
      <c r="I23"/>
      <c r="J23"/>
      <c r="K23"/>
      <c r="L23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</row>
    <row r="24" spans="1:23" s="89" customFormat="1" ht="15" customHeight="1" x14ac:dyDescent="0.25">
      <c r="A24" s="59"/>
      <c r="B24" s="124" t="s">
        <v>70</v>
      </c>
      <c r="C24" s="133">
        <v>6918082.4412618307</v>
      </c>
      <c r="D24" s="137">
        <f t="shared" si="0"/>
        <v>1.4459040852504246</v>
      </c>
      <c r="E24" s="59"/>
      <c r="F24"/>
      <c r="G24"/>
      <c r="H24"/>
      <c r="I24"/>
      <c r="J24"/>
      <c r="K24"/>
      <c r="L24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</row>
    <row r="25" spans="1:23" s="89" customFormat="1" ht="15" customHeight="1" x14ac:dyDescent="0.25">
      <c r="A25" s="59"/>
      <c r="B25" s="142" t="s">
        <v>72</v>
      </c>
      <c r="C25" s="134">
        <v>6507907.64208226</v>
      </c>
      <c r="D25" s="138">
        <f t="shared" si="0"/>
        <v>1.3601760785612849</v>
      </c>
      <c r="E25" s="59"/>
      <c r="F25"/>
      <c r="G25"/>
      <c r="H25"/>
      <c r="I25"/>
      <c r="J25"/>
      <c r="K25"/>
      <c r="L25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</row>
    <row r="26" spans="1:23" s="89" customFormat="1" ht="15" customHeight="1" x14ac:dyDescent="0.25">
      <c r="A26" s="59"/>
      <c r="B26" s="124" t="s">
        <v>88</v>
      </c>
      <c r="C26" s="133">
        <v>6285000</v>
      </c>
      <c r="D26" s="137">
        <f t="shared" si="0"/>
        <v>1.31358758051189</v>
      </c>
      <c r="E26" s="59"/>
      <c r="F26"/>
      <c r="G26"/>
      <c r="H26"/>
      <c r="I26"/>
      <c r="J26"/>
      <c r="K26"/>
      <c r="L26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</row>
    <row r="27" spans="1:23" s="89" customFormat="1" ht="15" customHeight="1" x14ac:dyDescent="0.25">
      <c r="A27" s="59"/>
      <c r="B27" s="142" t="s">
        <v>84</v>
      </c>
      <c r="C27" s="134">
        <v>5999552.3243749402</v>
      </c>
      <c r="D27" s="138">
        <f t="shared" si="0"/>
        <v>1.2539279907605672</v>
      </c>
      <c r="E27" s="59"/>
      <c r="F27"/>
      <c r="G27"/>
      <c r="H27"/>
      <c r="I27"/>
      <c r="J27"/>
      <c r="K27"/>
      <c r="L27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</row>
    <row r="28" spans="1:23" s="89" customFormat="1" ht="15" customHeight="1" x14ac:dyDescent="0.25">
      <c r="A28" s="59"/>
      <c r="B28" s="124" t="s">
        <v>79</v>
      </c>
      <c r="C28" s="133">
        <v>5787700</v>
      </c>
      <c r="D28" s="137">
        <f t="shared" si="0"/>
        <v>1.2096500938311323</v>
      </c>
      <c r="E28" s="59"/>
      <c r="F28"/>
      <c r="G28"/>
      <c r="H28"/>
      <c r="I28"/>
      <c r="J28"/>
      <c r="K28"/>
      <c r="L28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1:23" s="89" customFormat="1" ht="15" customHeight="1" x14ac:dyDescent="0.25">
      <c r="A29" s="59"/>
      <c r="B29" s="142" t="s">
        <v>64</v>
      </c>
      <c r="C29" s="134">
        <v>5034519</v>
      </c>
      <c r="D29" s="138">
        <f t="shared" si="0"/>
        <v>1.0522325588307302</v>
      </c>
      <c r="E29" s="59"/>
      <c r="F29"/>
      <c r="G29"/>
      <c r="H29"/>
      <c r="I29"/>
      <c r="J29"/>
      <c r="K29"/>
      <c r="L2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spans="1:23" s="89" customFormat="1" ht="15" customHeight="1" x14ac:dyDescent="0.25">
      <c r="A30" s="59"/>
      <c r="B30" s="124" t="s">
        <v>74</v>
      </c>
      <c r="C30" s="133">
        <v>4793419.0783647401</v>
      </c>
      <c r="D30" s="137">
        <f t="shared" si="0"/>
        <v>1.00184180899422</v>
      </c>
      <c r="E30" s="59"/>
      <c r="F30"/>
      <c r="G30"/>
      <c r="H30"/>
      <c r="I30"/>
      <c r="J30"/>
      <c r="K30"/>
      <c r="L30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  <row r="31" spans="1:23" s="60" customFormat="1" ht="15" customHeight="1" x14ac:dyDescent="0.25">
      <c r="A31" s="59"/>
      <c r="B31" s="142" t="s">
        <v>85</v>
      </c>
      <c r="C31" s="134">
        <v>4713380.6240098104</v>
      </c>
      <c r="D31" s="138">
        <f t="shared" si="0"/>
        <v>0.98511348447488778</v>
      </c>
      <c r="E31" s="59"/>
      <c r="F31"/>
      <c r="G31"/>
      <c r="H31"/>
      <c r="I31"/>
      <c r="J31"/>
      <c r="K31"/>
      <c r="L31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</row>
    <row r="32" spans="1:23" s="60" customFormat="1" ht="15" customHeight="1" x14ac:dyDescent="0.25">
      <c r="A32" s="59"/>
      <c r="B32" s="124" t="s">
        <v>61</v>
      </c>
      <c r="C32" s="133">
        <v>4018674.6682006</v>
      </c>
      <c r="D32" s="137">
        <f t="shared" si="0"/>
        <v>0.83991744379730304</v>
      </c>
      <c r="E32" s="59"/>
      <c r="F32"/>
      <c r="G32"/>
      <c r="H32"/>
      <c r="I32"/>
      <c r="J32"/>
      <c r="K32"/>
      <c r="L32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spans="1:23" s="60" customFormat="1" ht="15" customHeight="1" x14ac:dyDescent="0.25">
      <c r="A33" s="59"/>
      <c r="B33" s="143" t="s">
        <v>63</v>
      </c>
      <c r="C33" s="83">
        <v>3927280.0564999999</v>
      </c>
      <c r="D33" s="139">
        <f t="shared" si="0"/>
        <v>0.82081564159275</v>
      </c>
      <c r="E33" s="59"/>
      <c r="F33"/>
      <c r="G33"/>
      <c r="H33"/>
      <c r="I33"/>
      <c r="J33"/>
      <c r="K33"/>
      <c r="L33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spans="1:23" s="60" customFormat="1" ht="15" customHeight="1" x14ac:dyDescent="0.25">
      <c r="A34" s="59"/>
      <c r="B34" s="144" t="s">
        <v>4</v>
      </c>
      <c r="C34" s="135">
        <v>3903787.5210666498</v>
      </c>
      <c r="D34" s="140">
        <f t="shared" si="0"/>
        <v>0.81590561728408106</v>
      </c>
      <c r="E34" s="59"/>
      <c r="F34"/>
      <c r="G34"/>
      <c r="H34"/>
      <c r="I34"/>
      <c r="J34"/>
      <c r="K34"/>
      <c r="L34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1:23" ht="15.75" thickBot="1" x14ac:dyDescent="0.3">
      <c r="A35" s="46"/>
      <c r="B35" s="145" t="s">
        <v>33</v>
      </c>
      <c r="C35" s="136">
        <v>3674000</v>
      </c>
      <c r="D35" s="141">
        <f t="shared" si="0"/>
        <v>0.76787919980917807</v>
      </c>
      <c r="E35" s="65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15" customHeight="1" x14ac:dyDescent="0.25">
      <c r="B36" s="46"/>
      <c r="C36" s="46"/>
      <c r="D36" s="57"/>
      <c r="E36" s="46"/>
    </row>
    <row r="37" spans="1:23" ht="30" customHeight="1" x14ac:dyDescent="0.25">
      <c r="A37" s="61" t="s">
        <v>10</v>
      </c>
      <c r="B37" s="222" t="s">
        <v>123</v>
      </c>
      <c r="C37" s="223"/>
      <c r="D37" s="223"/>
    </row>
    <row r="38" spans="1:23" ht="15" customHeight="1" x14ac:dyDescent="0.25">
      <c r="A38" s="81" t="s">
        <v>7</v>
      </c>
      <c r="B38" s="224" t="s">
        <v>126</v>
      </c>
      <c r="C38" s="225"/>
      <c r="D38" s="225"/>
    </row>
    <row r="39" spans="1:23" ht="15" customHeight="1" x14ac:dyDescent="0.25">
      <c r="A39" s="81" t="s">
        <v>2</v>
      </c>
      <c r="B39" s="226" t="s">
        <v>128</v>
      </c>
      <c r="C39" s="225"/>
      <c r="D39" s="225"/>
    </row>
    <row r="40" spans="1:23" x14ac:dyDescent="0.25">
      <c r="D40"/>
    </row>
    <row r="41" spans="1:23" x14ac:dyDescent="0.25">
      <c r="D41"/>
    </row>
    <row r="42" spans="1:23" ht="12.75" customHeight="1" x14ac:dyDescent="0.25">
      <c r="D42"/>
    </row>
    <row r="43" spans="1:23" x14ac:dyDescent="0.25">
      <c r="A43" s="46"/>
      <c r="D43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x14ac:dyDescent="0.25">
      <c r="A44" s="46"/>
      <c r="B44" s="49"/>
      <c r="C44" s="49"/>
      <c r="D44" s="49"/>
      <c r="E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x14ac:dyDescent="0.25">
      <c r="A45" s="46"/>
      <c r="B45" s="49"/>
      <c r="C45" s="49"/>
      <c r="D45" s="49"/>
      <c r="E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x14ac:dyDescent="0.25">
      <c r="A46" s="46"/>
      <c r="B46" s="46"/>
      <c r="C46" s="46"/>
      <c r="D46" s="57"/>
      <c r="E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x14ac:dyDescent="0.25">
      <c r="A47" s="46"/>
      <c r="B47" s="46"/>
      <c r="C47" s="46"/>
      <c r="D47" s="57"/>
      <c r="E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x14ac:dyDescent="0.25">
      <c r="A48" s="46"/>
      <c r="B48" s="46"/>
      <c r="C48" s="46"/>
      <c r="D48" s="57"/>
      <c r="E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pans="1:23" x14ac:dyDescent="0.25">
      <c r="A49" s="46"/>
      <c r="B49" s="46"/>
      <c r="C49" s="46"/>
      <c r="D49" s="57"/>
      <c r="E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1:23" x14ac:dyDescent="0.25">
      <c r="A50" s="46"/>
      <c r="B50" s="46"/>
      <c r="C50" s="46"/>
      <c r="D50" s="57"/>
      <c r="E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1:23" x14ac:dyDescent="0.25">
      <c r="B51" s="46"/>
      <c r="C51" s="46"/>
      <c r="D51" s="57"/>
      <c r="E51" s="46"/>
    </row>
  </sheetData>
  <sortState xmlns:xlrd2="http://schemas.microsoft.com/office/spreadsheetml/2017/richdata2" ref="H6:H35">
    <sortCondition ref="H6"/>
  </sortState>
  <mergeCells count="4">
    <mergeCell ref="B2:D2"/>
    <mergeCell ref="B37:D37"/>
    <mergeCell ref="B38:D38"/>
    <mergeCell ref="B39:D39"/>
  </mergeCells>
  <hyperlinks>
    <hyperlink ref="D1" location="Contents!A1" display="[contents Ç]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0"/>
  <sheetViews>
    <sheetView showGridLines="0" workbookViewId="0">
      <selection activeCell="E1" sqref="E1"/>
    </sheetView>
  </sheetViews>
  <sheetFormatPr defaultRowHeight="15" x14ac:dyDescent="0.25"/>
  <cols>
    <col min="1" max="1" width="8.7109375" customWidth="1"/>
    <col min="2" max="5" width="24.7109375" customWidth="1"/>
    <col min="9" max="9" width="21.42578125" customWidth="1"/>
    <col min="10" max="10" width="11.7109375" bestFit="1" customWidth="1"/>
  </cols>
  <sheetData>
    <row r="1" spans="1:10" s="12" customFormat="1" ht="30" customHeight="1" x14ac:dyDescent="0.25">
      <c r="A1" s="55" t="s">
        <v>0</v>
      </c>
      <c r="B1" s="166" t="s">
        <v>1</v>
      </c>
      <c r="C1" s="56"/>
      <c r="D1" s="56"/>
      <c r="E1" s="72" t="s">
        <v>5</v>
      </c>
      <c r="H1"/>
      <c r="I1"/>
      <c r="J1"/>
    </row>
    <row r="2" spans="1:10" s="47" customFormat="1" ht="30" customHeight="1" thickBot="1" x14ac:dyDescent="0.3">
      <c r="B2" s="227" t="s">
        <v>117</v>
      </c>
      <c r="C2" s="227"/>
      <c r="D2" s="227"/>
      <c r="E2" s="228"/>
      <c r="H2"/>
      <c r="I2"/>
      <c r="J2"/>
    </row>
    <row r="3" spans="1:10" s="47" customFormat="1" ht="45" customHeight="1" x14ac:dyDescent="0.25">
      <c r="B3" s="154" t="s">
        <v>11</v>
      </c>
      <c r="C3" s="153" t="s">
        <v>108</v>
      </c>
      <c r="D3" s="153" t="s">
        <v>111</v>
      </c>
      <c r="E3" s="153" t="s">
        <v>110</v>
      </c>
      <c r="H3"/>
      <c r="I3"/>
      <c r="J3"/>
    </row>
    <row r="4" spans="1:10" s="47" customFormat="1" ht="30" customHeight="1" x14ac:dyDescent="0.25">
      <c r="B4" s="127" t="s">
        <v>107</v>
      </c>
      <c r="C4" s="152">
        <v>478460674.66250002</v>
      </c>
      <c r="D4" s="155">
        <v>72908414851.21759</v>
      </c>
      <c r="E4" s="167">
        <f t="shared" ref="E4:E35" si="0">C4/D4*100</f>
        <v>0.65624890575235106</v>
      </c>
      <c r="H4"/>
      <c r="I4"/>
      <c r="J4"/>
    </row>
    <row r="5" spans="1:10" s="46" customFormat="1" ht="15" customHeight="1" x14ac:dyDescent="0.25">
      <c r="A5" s="47"/>
      <c r="B5" s="105" t="s">
        <v>109</v>
      </c>
      <c r="C5" s="86"/>
      <c r="D5"/>
      <c r="E5"/>
      <c r="H5"/>
      <c r="I5"/>
      <c r="J5"/>
    </row>
    <row r="6" spans="1:10" s="46" customFormat="1" ht="15" customHeight="1" x14ac:dyDescent="0.25">
      <c r="A6" s="47"/>
      <c r="B6" s="124" t="s">
        <v>74</v>
      </c>
      <c r="C6" s="133">
        <v>4793419.0783647401</v>
      </c>
      <c r="D6" s="133">
        <v>18962962.962963</v>
      </c>
      <c r="E6" s="156">
        <f t="shared" si="0"/>
        <v>25.277795921064012</v>
      </c>
      <c r="H6"/>
      <c r="I6"/>
      <c r="J6"/>
    </row>
    <row r="7" spans="1:10" s="46" customFormat="1" ht="15" customHeight="1" x14ac:dyDescent="0.25">
      <c r="A7" s="47"/>
      <c r="B7" s="143" t="s">
        <v>63</v>
      </c>
      <c r="C7" s="83">
        <v>3927280.0564999999</v>
      </c>
      <c r="D7" s="83">
        <v>23864400</v>
      </c>
      <c r="E7" s="158">
        <f t="shared" si="0"/>
        <v>16.4566469573926</v>
      </c>
      <c r="H7"/>
      <c r="I7"/>
      <c r="J7"/>
    </row>
    <row r="8" spans="1:10" s="46" customFormat="1" ht="15" customHeight="1" x14ac:dyDescent="0.25">
      <c r="A8" s="47"/>
      <c r="B8" s="124" t="s">
        <v>70</v>
      </c>
      <c r="C8" s="133">
        <v>6918082.4412618307</v>
      </c>
      <c r="D8" s="133">
        <v>42945273.631840795</v>
      </c>
      <c r="E8" s="156">
        <f t="shared" si="0"/>
        <v>16.109065925551761</v>
      </c>
      <c r="H8"/>
      <c r="I8"/>
      <c r="J8"/>
    </row>
    <row r="9" spans="1:10" s="46" customFormat="1" ht="15" customHeight="1" x14ac:dyDescent="0.25">
      <c r="A9" s="47"/>
      <c r="B9" s="142" t="s">
        <v>57</v>
      </c>
      <c r="C9" s="134">
        <v>14084934.4675276</v>
      </c>
      <c r="D9" s="134">
        <v>116355057.33705001</v>
      </c>
      <c r="E9" s="157">
        <f t="shared" si="0"/>
        <v>12.105133021186392</v>
      </c>
      <c r="H9"/>
      <c r="I9"/>
      <c r="J9"/>
    </row>
    <row r="10" spans="1:10" s="46" customFormat="1" ht="15" customHeight="1" x14ac:dyDescent="0.25">
      <c r="A10" s="47"/>
      <c r="B10" s="124" t="s">
        <v>84</v>
      </c>
      <c r="C10" s="133">
        <v>5999552.3243749402</v>
      </c>
      <c r="D10" s="133">
        <v>59423009.404388703</v>
      </c>
      <c r="E10" s="156">
        <f t="shared" si="0"/>
        <v>10.096345480496383</v>
      </c>
      <c r="H10"/>
      <c r="I10"/>
      <c r="J10"/>
    </row>
    <row r="11" spans="1:10" s="46" customFormat="1" ht="15" customHeight="1" x14ac:dyDescent="0.25">
      <c r="A11" s="47"/>
      <c r="B11" s="142" t="s">
        <v>64</v>
      </c>
      <c r="C11" s="134">
        <v>5034519</v>
      </c>
      <c r="D11" s="134">
        <v>50233749.190986</v>
      </c>
      <c r="E11" s="157">
        <f t="shared" si="0"/>
        <v>10.02218444985866</v>
      </c>
      <c r="H11"/>
      <c r="I11"/>
      <c r="J11"/>
    </row>
    <row r="12" spans="1:10" s="46" customFormat="1" ht="15" customHeight="1" x14ac:dyDescent="0.25">
      <c r="A12" s="47"/>
      <c r="B12" s="124" t="s">
        <v>78</v>
      </c>
      <c r="C12" s="133">
        <v>24641000</v>
      </c>
      <c r="D12" s="133">
        <v>250182019.47632399</v>
      </c>
      <c r="E12" s="156">
        <f t="shared" si="0"/>
        <v>9.8492289939852782</v>
      </c>
      <c r="H12"/>
      <c r="I12"/>
      <c r="J12"/>
    </row>
    <row r="13" spans="1:10" s="46" customFormat="1" ht="15" customHeight="1" x14ac:dyDescent="0.25">
      <c r="A13" s="47"/>
      <c r="B13" s="142" t="s">
        <v>62</v>
      </c>
      <c r="C13" s="134">
        <v>19236400</v>
      </c>
      <c r="D13" s="134">
        <v>262831912.58653799</v>
      </c>
      <c r="E13" s="157">
        <f t="shared" si="0"/>
        <v>7.3188981546015164</v>
      </c>
      <c r="H13"/>
      <c r="I13"/>
      <c r="J13"/>
    </row>
    <row r="14" spans="1:10" s="46" customFormat="1" ht="15" customHeight="1" x14ac:dyDescent="0.25">
      <c r="A14" s="47"/>
      <c r="B14" s="124" t="s">
        <v>72</v>
      </c>
      <c r="C14" s="133">
        <v>6507907.64208226</v>
      </c>
      <c r="D14" s="133">
        <v>95981572.517167106</v>
      </c>
      <c r="E14" s="156">
        <f t="shared" si="0"/>
        <v>6.7803719728787168</v>
      </c>
      <c r="H14"/>
      <c r="I14"/>
      <c r="J14"/>
    </row>
    <row r="15" spans="1:10" s="46" customFormat="1" ht="15" customHeight="1" x14ac:dyDescent="0.25">
      <c r="A15" s="47"/>
      <c r="B15" s="142" t="s">
        <v>77</v>
      </c>
      <c r="C15" s="134">
        <v>14007002</v>
      </c>
      <c r="D15" s="134">
        <v>225143266.33115101</v>
      </c>
      <c r="E15" s="157">
        <f t="shared" si="0"/>
        <v>6.2213728299552438</v>
      </c>
      <c r="H15"/>
      <c r="I15"/>
      <c r="J15"/>
    </row>
    <row r="16" spans="1:10" s="46" customFormat="1" ht="15" customHeight="1" x14ac:dyDescent="0.25">
      <c r="A16" s="47"/>
      <c r="B16" s="124" t="s">
        <v>87</v>
      </c>
      <c r="C16" s="133">
        <v>8449000</v>
      </c>
      <c r="D16" s="133">
        <v>176308825.69420299</v>
      </c>
      <c r="E16" s="156">
        <f t="shared" si="0"/>
        <v>4.79215942068282</v>
      </c>
      <c r="H16"/>
      <c r="I16"/>
      <c r="J16"/>
    </row>
    <row r="17" spans="1:10" s="46" customFormat="1" ht="15" customHeight="1" x14ac:dyDescent="0.25">
      <c r="A17" s="47"/>
      <c r="B17" s="142" t="s">
        <v>76</v>
      </c>
      <c r="C17" s="134">
        <v>20633319.233919602</v>
      </c>
      <c r="D17" s="134">
        <v>459615931.97250998</v>
      </c>
      <c r="E17" s="157">
        <f t="shared" si="0"/>
        <v>4.4892523950091654</v>
      </c>
      <c r="H17"/>
      <c r="I17"/>
      <c r="J17"/>
    </row>
    <row r="18" spans="1:10" s="46" customFormat="1" ht="15" customHeight="1" x14ac:dyDescent="0.25">
      <c r="A18" s="47"/>
      <c r="B18" s="124" t="s">
        <v>66</v>
      </c>
      <c r="C18" s="133">
        <v>68820517.837653592</v>
      </c>
      <c r="D18" s="133">
        <v>1858740105.8641899</v>
      </c>
      <c r="E18" s="156">
        <f t="shared" si="0"/>
        <v>3.7025357994121855</v>
      </c>
      <c r="H18"/>
      <c r="I18"/>
      <c r="J18"/>
    </row>
    <row r="19" spans="1:10" s="46" customFormat="1" ht="15" customHeight="1" x14ac:dyDescent="0.25">
      <c r="A19" s="47"/>
      <c r="B19" s="142" t="s">
        <v>83</v>
      </c>
      <c r="C19" s="134">
        <v>10846552.758510498</v>
      </c>
      <c r="D19" s="134">
        <v>384312674.44553399</v>
      </c>
      <c r="E19" s="157">
        <f t="shared" si="0"/>
        <v>2.822325018075277</v>
      </c>
      <c r="H19"/>
      <c r="I19"/>
      <c r="J19"/>
    </row>
    <row r="20" spans="1:10" s="64" customFormat="1" ht="15" customHeight="1" x14ac:dyDescent="0.25">
      <c r="A20" s="62"/>
      <c r="B20" s="124" t="s">
        <v>33</v>
      </c>
      <c r="C20" s="133">
        <v>3674000</v>
      </c>
      <c r="D20" s="133">
        <v>169396055.59079599</v>
      </c>
      <c r="E20" s="156">
        <f t="shared" si="0"/>
        <v>2.1688816703472424</v>
      </c>
      <c r="H20"/>
      <c r="I20"/>
      <c r="J20"/>
    </row>
    <row r="21" spans="1:10" s="46" customFormat="1" ht="15" customHeight="1" x14ac:dyDescent="0.25">
      <c r="A21" s="47"/>
      <c r="B21" s="142" t="s">
        <v>12</v>
      </c>
      <c r="C21" s="134">
        <v>10123473.1372205</v>
      </c>
      <c r="D21" s="134">
        <v>482951304.12437403</v>
      </c>
      <c r="E21" s="157">
        <f t="shared" si="0"/>
        <v>2.0961685061758133</v>
      </c>
      <c r="H21"/>
      <c r="I21"/>
      <c r="J21"/>
    </row>
    <row r="22" spans="1:10" s="46" customFormat="1" ht="15" customHeight="1" x14ac:dyDescent="0.25">
      <c r="A22" s="47"/>
      <c r="B22" s="124" t="s">
        <v>71</v>
      </c>
      <c r="C22" s="133">
        <v>23365990.956999999</v>
      </c>
      <c r="D22" s="133">
        <v>1178126184.3434899</v>
      </c>
      <c r="E22" s="156">
        <f t="shared" si="0"/>
        <v>1.9833181935448352</v>
      </c>
      <c r="H22"/>
      <c r="I22"/>
      <c r="J22"/>
    </row>
    <row r="23" spans="1:10" s="46" customFormat="1" ht="15" customHeight="1" x14ac:dyDescent="0.25">
      <c r="A23" s="47"/>
      <c r="B23" s="160" t="s">
        <v>4</v>
      </c>
      <c r="C23" s="161">
        <v>3903787.5210666498</v>
      </c>
      <c r="D23" s="161">
        <v>212137607.60632101</v>
      </c>
      <c r="E23" s="162">
        <f t="shared" si="0"/>
        <v>1.840214738497093</v>
      </c>
      <c r="H23"/>
      <c r="I23"/>
      <c r="J23"/>
    </row>
    <row r="24" spans="1:10" s="46" customFormat="1" ht="15" customHeight="1" x14ac:dyDescent="0.25">
      <c r="A24" s="47"/>
      <c r="B24" s="124" t="s">
        <v>32</v>
      </c>
      <c r="C24" s="133">
        <v>6935000</v>
      </c>
      <c r="D24" s="133">
        <v>489795486.64415097</v>
      </c>
      <c r="E24" s="156">
        <f t="shared" si="0"/>
        <v>1.415897081354377</v>
      </c>
      <c r="H24"/>
      <c r="I24"/>
      <c r="J24"/>
    </row>
    <row r="25" spans="1:10" s="46" customFormat="1" ht="15" customHeight="1" x14ac:dyDescent="0.25">
      <c r="A25" s="47"/>
      <c r="B25" s="142" t="s">
        <v>85</v>
      </c>
      <c r="C25" s="134">
        <v>4713380.6240098104</v>
      </c>
      <c r="D25" s="134">
        <v>365965815.82001501</v>
      </c>
      <c r="E25" s="157">
        <f t="shared" si="0"/>
        <v>1.2879292054774563</v>
      </c>
      <c r="H25"/>
      <c r="I25"/>
      <c r="J25"/>
    </row>
    <row r="26" spans="1:10" s="46" customFormat="1" ht="15" customHeight="1" x14ac:dyDescent="0.25">
      <c r="A26" s="47"/>
      <c r="B26" s="124" t="s">
        <v>61</v>
      </c>
      <c r="C26" s="133">
        <v>4018674.6682006</v>
      </c>
      <c r="D26" s="133">
        <v>369606330.70197999</v>
      </c>
      <c r="E26" s="156">
        <f t="shared" si="0"/>
        <v>1.087285128630799</v>
      </c>
      <c r="H26"/>
      <c r="I26"/>
      <c r="J26"/>
    </row>
    <row r="27" spans="1:10" s="46" customFormat="1" ht="15" customHeight="1" x14ac:dyDescent="0.25">
      <c r="A27" s="47"/>
      <c r="B27" s="142" t="s">
        <v>21</v>
      </c>
      <c r="C27" s="134">
        <v>21675866.2140457</v>
      </c>
      <c r="D27" s="134">
        <v>2611199845.8178101</v>
      </c>
      <c r="E27" s="157">
        <f t="shared" si="0"/>
        <v>0.83011134704080702</v>
      </c>
      <c r="H27"/>
      <c r="I27"/>
      <c r="J27"/>
    </row>
    <row r="28" spans="1:10" s="46" customFormat="1" ht="15" customHeight="1" x14ac:dyDescent="0.25">
      <c r="A28" s="47"/>
      <c r="B28" s="124" t="s">
        <v>67</v>
      </c>
      <c r="C28" s="133">
        <v>7212196.5775592001</v>
      </c>
      <c r="D28" s="133">
        <v>878043027.88158107</v>
      </c>
      <c r="E28" s="156">
        <f t="shared" si="0"/>
        <v>0.82139443609725771</v>
      </c>
      <c r="H28"/>
      <c r="I28"/>
      <c r="J28"/>
    </row>
    <row r="29" spans="1:10" s="46" customFormat="1" ht="15" customHeight="1" x14ac:dyDescent="0.25">
      <c r="A29" s="47"/>
      <c r="B29" s="142" t="s">
        <v>69</v>
      </c>
      <c r="C29" s="134">
        <v>8474000</v>
      </c>
      <c r="D29" s="134">
        <v>1129598273.3244801</v>
      </c>
      <c r="E29" s="157">
        <f t="shared" si="0"/>
        <v>0.75017820052614592</v>
      </c>
      <c r="H29"/>
      <c r="I29"/>
      <c r="J29"/>
    </row>
    <row r="30" spans="1:10" s="46" customFormat="1" ht="15" customHeight="1" x14ac:dyDescent="0.25">
      <c r="A30" s="47"/>
      <c r="B30" s="124" t="s">
        <v>20</v>
      </c>
      <c r="C30" s="133">
        <v>9633131.3326696791</v>
      </c>
      <c r="D30" s="133">
        <v>1322114865.7330101</v>
      </c>
      <c r="E30" s="156">
        <f t="shared" si="0"/>
        <v>0.72861531038975613</v>
      </c>
      <c r="H30"/>
      <c r="I30"/>
      <c r="J30"/>
    </row>
    <row r="31" spans="1:10" s="46" customFormat="1" ht="15" customHeight="1" x14ac:dyDescent="0.25">
      <c r="A31" s="47"/>
      <c r="B31" s="142" t="s">
        <v>50</v>
      </c>
      <c r="C31" s="134">
        <v>39221093.634999998</v>
      </c>
      <c r="D31" s="134">
        <v>8227102629.83148</v>
      </c>
      <c r="E31" s="157">
        <f t="shared" si="0"/>
        <v>0.47673033143872895</v>
      </c>
      <c r="H31"/>
      <c r="I31"/>
      <c r="J31"/>
    </row>
    <row r="32" spans="1:10" s="46" customFormat="1" ht="15" customHeight="1" x14ac:dyDescent="0.25">
      <c r="A32" s="47"/>
      <c r="B32" s="124" t="s">
        <v>16</v>
      </c>
      <c r="C32" s="133">
        <v>13963678.6145033</v>
      </c>
      <c r="D32" s="133">
        <v>3425928305.2807403</v>
      </c>
      <c r="E32" s="156">
        <f t="shared" si="0"/>
        <v>0.40758817377992484</v>
      </c>
      <c r="H32"/>
      <c r="I32"/>
      <c r="J32"/>
    </row>
    <row r="33" spans="1:10" s="46" customFormat="1" ht="15" customHeight="1" x14ac:dyDescent="0.25">
      <c r="A33" s="47"/>
      <c r="B33" s="142" t="s">
        <v>23</v>
      </c>
      <c r="C33" s="134">
        <v>7326336.2563865809</v>
      </c>
      <c r="D33" s="134">
        <v>2013375304.0036001</v>
      </c>
      <c r="E33" s="157">
        <f t="shared" si="0"/>
        <v>0.36388328801978193</v>
      </c>
      <c r="H33"/>
      <c r="I33"/>
      <c r="J33"/>
    </row>
    <row r="34" spans="1:10" s="46" customFormat="1" ht="15" customHeight="1" x14ac:dyDescent="0.25">
      <c r="A34" s="47"/>
      <c r="B34" s="124" t="s">
        <v>79</v>
      </c>
      <c r="C34" s="133">
        <v>5787700</v>
      </c>
      <c r="D34" s="133">
        <v>2014774938.34185</v>
      </c>
      <c r="E34" s="156">
        <f t="shared" si="0"/>
        <v>0.28726285451829414</v>
      </c>
      <c r="H34"/>
      <c r="I34"/>
      <c r="J34"/>
    </row>
    <row r="35" spans="1:10" s="46" customFormat="1" ht="15" customHeight="1" thickBot="1" x14ac:dyDescent="0.3">
      <c r="A35" s="47"/>
      <c r="B35" s="145" t="s">
        <v>88</v>
      </c>
      <c r="C35" s="136">
        <v>6285000</v>
      </c>
      <c r="D35" s="136">
        <v>16244600000</v>
      </c>
      <c r="E35" s="159">
        <f t="shared" si="0"/>
        <v>3.8689779988426924E-2</v>
      </c>
      <c r="H35"/>
      <c r="I35"/>
      <c r="J35"/>
    </row>
    <row r="36" spans="1:10" s="46" customFormat="1" ht="15" customHeight="1" x14ac:dyDescent="0.25">
      <c r="A36" s="47"/>
      <c r="B36" s="63"/>
      <c r="C36" s="84"/>
      <c r="D36" s="84"/>
      <c r="E36" s="82"/>
      <c r="H36"/>
      <c r="I36"/>
      <c r="J36"/>
    </row>
    <row r="37" spans="1:10" s="47" customFormat="1" ht="15" customHeight="1" x14ac:dyDescent="0.25">
      <c r="A37" s="61" t="s">
        <v>10</v>
      </c>
      <c r="B37" s="229" t="s">
        <v>122</v>
      </c>
      <c r="C37" s="212"/>
      <c r="D37" s="212"/>
      <c r="E37" s="212"/>
      <c r="H37"/>
      <c r="I37"/>
      <c r="J37"/>
    </row>
    <row r="38" spans="1:10" s="47" customFormat="1" ht="15" customHeight="1" x14ac:dyDescent="0.25">
      <c r="A38" s="81" t="s">
        <v>7</v>
      </c>
      <c r="B38" s="230" t="s">
        <v>126</v>
      </c>
      <c r="C38" s="214"/>
      <c r="D38" s="214"/>
      <c r="E38" s="214"/>
      <c r="H38"/>
      <c r="I38"/>
      <c r="J38"/>
    </row>
    <row r="39" spans="1:10" s="47" customFormat="1" ht="15" customHeight="1" x14ac:dyDescent="0.25">
      <c r="A39" s="81" t="s">
        <v>2</v>
      </c>
      <c r="B39" s="231" t="s">
        <v>128</v>
      </c>
      <c r="C39" s="214"/>
      <c r="D39" s="214"/>
      <c r="E39" s="214"/>
      <c r="H39"/>
      <c r="I39"/>
      <c r="J39"/>
    </row>
    <row r="40" spans="1:10" ht="15" customHeight="1" x14ac:dyDescent="0.25">
      <c r="A40" s="46"/>
      <c r="B40" s="46"/>
      <c r="C40" s="46"/>
      <c r="D40" s="46"/>
      <c r="E40" s="46"/>
      <c r="F40" s="46"/>
      <c r="G40" s="46"/>
    </row>
    <row r="41" spans="1:10" ht="15" customHeight="1" x14ac:dyDescent="0.25">
      <c r="A41" s="46"/>
      <c r="B41" s="46"/>
      <c r="C41" s="46"/>
      <c r="D41" s="46"/>
      <c r="E41" s="46"/>
      <c r="F41" s="46"/>
      <c r="G41" s="46"/>
    </row>
    <row r="42" spans="1:10" ht="15" customHeight="1" x14ac:dyDescent="0.25">
      <c r="A42" s="46"/>
      <c r="B42" s="46"/>
      <c r="C42" s="46"/>
      <c r="D42" s="46"/>
      <c r="E42" s="46"/>
      <c r="F42" s="46"/>
      <c r="G42" s="46"/>
    </row>
    <row r="43" spans="1:10" ht="15" customHeight="1" x14ac:dyDescent="0.25">
      <c r="A43" s="46"/>
      <c r="B43" s="46"/>
      <c r="C43" s="46"/>
      <c r="D43" s="46"/>
      <c r="E43" s="46"/>
      <c r="F43" s="46"/>
      <c r="G43" s="46"/>
    </row>
    <row r="44" spans="1:10" ht="15" customHeight="1" x14ac:dyDescent="0.25">
      <c r="A44" s="46"/>
      <c r="B44" s="46"/>
      <c r="C44" s="46"/>
      <c r="D44" s="46"/>
      <c r="E44" s="46"/>
      <c r="F44" s="46"/>
      <c r="G44" s="46"/>
    </row>
    <row r="45" spans="1:10" ht="15" customHeight="1" x14ac:dyDescent="0.25">
      <c r="A45" s="46"/>
      <c r="B45" s="46"/>
      <c r="C45" s="46"/>
      <c r="D45" s="46"/>
      <c r="E45" s="46"/>
      <c r="F45" s="46"/>
      <c r="G45" s="46"/>
    </row>
    <row r="46" spans="1:10" ht="15" customHeight="1" x14ac:dyDescent="0.25">
      <c r="A46" s="46"/>
      <c r="B46" s="46"/>
      <c r="C46" s="46"/>
      <c r="D46" s="46"/>
      <c r="E46" s="46"/>
      <c r="F46" s="46"/>
      <c r="G46" s="46"/>
    </row>
    <row r="47" spans="1:10" ht="15" customHeight="1" x14ac:dyDescent="0.25">
      <c r="A47" s="46"/>
      <c r="B47" s="46"/>
      <c r="C47" s="46"/>
      <c r="D47" s="46"/>
      <c r="E47" s="46"/>
      <c r="F47" s="46"/>
      <c r="G47" s="46"/>
    </row>
    <row r="48" spans="1:10" ht="15" customHeight="1" x14ac:dyDescent="0.25">
      <c r="A48" s="46"/>
      <c r="B48" s="46"/>
      <c r="C48" s="46"/>
      <c r="D48" s="46"/>
      <c r="E48" s="46"/>
      <c r="F48" s="46"/>
      <c r="G48" s="46"/>
    </row>
    <row r="49" ht="15" customHeight="1" x14ac:dyDescent="0.25"/>
    <row r="50" ht="15" customHeight="1" x14ac:dyDescent="0.25"/>
  </sheetData>
  <sortState xmlns:xlrd2="http://schemas.microsoft.com/office/spreadsheetml/2017/richdata2" ref="B6:E35">
    <sortCondition descending="1" ref="E6:E35"/>
  </sortState>
  <mergeCells count="4">
    <mergeCell ref="B2:E2"/>
    <mergeCell ref="B37:E37"/>
    <mergeCell ref="B38:E38"/>
    <mergeCell ref="B39:E39"/>
  </mergeCells>
  <hyperlinks>
    <hyperlink ref="E1" location="Contents!A1" display="[contents Ç]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4" t="s">
        <v>0</v>
      </c>
      <c r="B1" s="163" t="s">
        <v>1</v>
      </c>
      <c r="C1" s="71"/>
      <c r="D1" s="70"/>
      <c r="E1" s="70"/>
      <c r="F1" s="72" t="s">
        <v>5</v>
      </c>
    </row>
    <row r="2" spans="1:16" s="26" customFormat="1" ht="30" customHeight="1" x14ac:dyDescent="0.25">
      <c r="A2" s="24"/>
      <c r="B2" s="232" t="s">
        <v>113</v>
      </c>
      <c r="C2" s="233"/>
      <c r="D2" s="233"/>
      <c r="E2" s="233"/>
      <c r="F2" s="233"/>
      <c r="G2" s="34"/>
      <c r="H2" s="34"/>
      <c r="I2" s="34"/>
      <c r="J2" s="27"/>
      <c r="K2" s="27"/>
      <c r="L2" s="25"/>
      <c r="M2" s="25"/>
      <c r="N2" s="25"/>
      <c r="O2" s="11"/>
      <c r="P2" s="11"/>
    </row>
    <row r="3" spans="1:16" ht="15" customHeight="1" x14ac:dyDescent="0.25"/>
    <row r="4" spans="1:16" s="70" customFormat="1" ht="15" customHeight="1" x14ac:dyDescent="0.25"/>
    <row r="5" spans="1:16" s="70" customFormat="1" ht="15" customHeight="1" x14ac:dyDescent="0.25"/>
    <row r="6" spans="1:16" s="70" customFormat="1" ht="15" customHeight="1" x14ac:dyDescent="0.25"/>
    <row r="7" spans="1:16" s="70" customFormat="1" ht="15" customHeight="1" x14ac:dyDescent="0.25"/>
    <row r="8" spans="1:16" s="70" customFormat="1" ht="15" customHeight="1" x14ac:dyDescent="0.25"/>
    <row r="9" spans="1:16" s="70" customFormat="1" ht="15" customHeight="1" x14ac:dyDescent="0.25"/>
    <row r="10" spans="1:16" s="70" customFormat="1" ht="15" customHeight="1" x14ac:dyDescent="0.25"/>
    <row r="11" spans="1:16" s="70" customFormat="1" ht="15" customHeight="1" x14ac:dyDescent="0.25"/>
    <row r="12" spans="1:16" s="70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0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7" customFormat="1" ht="15" customHeight="1" x14ac:dyDescent="0.25"/>
    <row r="32" s="37" customFormat="1" ht="15" customHeight="1" x14ac:dyDescent="0.25"/>
    <row r="33" spans="1:6" s="1" customFormat="1" ht="15" customHeight="1" x14ac:dyDescent="0.25">
      <c r="A33" s="61" t="s">
        <v>10</v>
      </c>
      <c r="B33" s="217" t="s">
        <v>121</v>
      </c>
      <c r="C33" s="212"/>
      <c r="D33" s="212"/>
      <c r="E33" s="212"/>
      <c r="F33" s="212"/>
    </row>
    <row r="34" spans="1:6" s="1" customFormat="1" ht="15" customHeight="1" x14ac:dyDescent="0.25">
      <c r="A34" s="81" t="s">
        <v>7</v>
      </c>
      <c r="B34" s="213" t="s">
        <v>126</v>
      </c>
      <c r="C34" s="214"/>
      <c r="D34" s="214"/>
      <c r="E34" s="214"/>
      <c r="F34" s="214"/>
    </row>
    <row r="35" spans="1:6" s="1" customFormat="1" ht="15" customHeight="1" x14ac:dyDescent="0.25">
      <c r="A35" s="81" t="s">
        <v>2</v>
      </c>
      <c r="B35" s="215" t="s">
        <v>128</v>
      </c>
      <c r="C35" s="214"/>
      <c r="D35" s="214"/>
      <c r="E35" s="214"/>
      <c r="F35" s="214"/>
    </row>
    <row r="36" spans="1:6" s="37" customFormat="1" ht="15" customHeight="1" x14ac:dyDescent="0.25"/>
    <row r="37" spans="1:6" ht="15" customHeight="1" x14ac:dyDescent="0.25"/>
    <row r="38" spans="1:6" s="37" customFormat="1" ht="15" customHeight="1" x14ac:dyDescent="0.25"/>
    <row r="39" spans="1:6" s="37" customFormat="1" ht="15" customHeight="1" x14ac:dyDescent="0.25"/>
    <row r="40" spans="1:6" s="37" customFormat="1" ht="15" customHeight="1" x14ac:dyDescent="0.25"/>
    <row r="41" spans="1:6" s="37" customFormat="1" ht="15" customHeight="1" x14ac:dyDescent="0.25"/>
    <row r="42" spans="1:6" s="37" customFormat="1" ht="15" customHeight="1" x14ac:dyDescent="0.25"/>
    <row r="43" spans="1:6" s="37" customFormat="1" ht="15" customHeight="1" x14ac:dyDescent="0.25"/>
    <row r="44" spans="1:6" s="37" customFormat="1" ht="15" customHeight="1" x14ac:dyDescent="0.25"/>
    <row r="45" spans="1:6" s="37" customFormat="1" ht="15" customHeight="1" x14ac:dyDescent="0.25"/>
    <row r="46" spans="1:6" s="37" customFormat="1" ht="12" customHeight="1" x14ac:dyDescent="0.25"/>
    <row r="47" spans="1:6" s="37" customFormat="1" ht="12" customHeight="1" x14ac:dyDescent="0.25"/>
    <row r="48" spans="1:6" s="37" customFormat="1" ht="12" customHeight="1" x14ac:dyDescent="0.25"/>
    <row r="49" spans="1:16" s="37" customFormat="1" ht="12" customHeight="1" x14ac:dyDescent="0.25"/>
    <row r="50" spans="1:16" s="37" customFormat="1" ht="12" customHeight="1" x14ac:dyDescent="0.25"/>
    <row r="51" spans="1:16" s="37" customFormat="1" ht="12" customHeight="1" x14ac:dyDescent="0.25"/>
    <row r="52" spans="1:16" s="37" customFormat="1" ht="12" customHeight="1" x14ac:dyDescent="0.25"/>
    <row r="53" spans="1:16" s="37" customFormat="1" ht="12" customHeight="1" x14ac:dyDescent="0.25"/>
    <row r="61" spans="1:16" ht="12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</row>
    <row r="62" spans="1:16" ht="12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</row>
    <row r="63" spans="1:16" ht="12" customHeight="1" x14ac:dyDescent="0.25">
      <c r="A63" s="32"/>
      <c r="B63" s="40"/>
      <c r="C63" s="33"/>
      <c r="D63" s="33"/>
      <c r="E63" s="33"/>
      <c r="F63" s="33"/>
      <c r="G63" s="33"/>
      <c r="H63" s="33"/>
      <c r="I63" s="33"/>
      <c r="J63" s="9"/>
      <c r="K63" s="9"/>
      <c r="L63" s="7"/>
      <c r="M63" s="7"/>
      <c r="N63" s="7"/>
      <c r="O63" s="6"/>
      <c r="P63" s="6"/>
    </row>
    <row r="64" spans="1:16" ht="12" customHeight="1" x14ac:dyDescent="0.25">
      <c r="A64" s="32"/>
      <c r="B64" s="41"/>
      <c r="C64" s="33"/>
      <c r="D64" s="33"/>
      <c r="E64" s="33"/>
      <c r="F64" s="33"/>
      <c r="G64" s="33"/>
      <c r="H64" s="33"/>
      <c r="I64" s="33"/>
      <c r="J64" s="9"/>
      <c r="K64" s="9"/>
      <c r="L64" s="6"/>
      <c r="M64" s="6"/>
      <c r="N64" s="6"/>
      <c r="O64" s="6"/>
      <c r="P64" s="6"/>
    </row>
    <row r="65" spans="1:16" ht="12" customHeight="1" x14ac:dyDescent="0.25">
      <c r="A65" s="32"/>
      <c r="B65" s="42"/>
      <c r="C65" s="35"/>
      <c r="D65" s="35"/>
      <c r="E65" s="35"/>
      <c r="F65" s="35"/>
      <c r="G65" s="35"/>
      <c r="H65" s="35"/>
      <c r="I65" s="35"/>
      <c r="J65" s="9"/>
      <c r="K65" s="9"/>
      <c r="L65" s="6"/>
      <c r="M65" s="6"/>
      <c r="N65" s="6"/>
      <c r="O65" s="6"/>
      <c r="P65" s="6"/>
    </row>
    <row r="66" spans="1:16" ht="12" customHeight="1" x14ac:dyDescent="0.25">
      <c r="A66" s="32"/>
      <c r="B66" s="43"/>
      <c r="C66" s="32"/>
      <c r="D66" s="33"/>
      <c r="E66" s="33"/>
      <c r="F66" s="33"/>
      <c r="G66" s="33"/>
      <c r="H66" s="33"/>
      <c r="I66" s="33"/>
      <c r="J66" s="9"/>
      <c r="K66" s="9"/>
      <c r="L66" s="6"/>
      <c r="M66" s="6"/>
      <c r="N66" s="6"/>
      <c r="O66" s="6"/>
      <c r="P66" s="6"/>
    </row>
    <row r="67" spans="1:16" s="36" customFormat="1" ht="12" customHeight="1" x14ac:dyDescent="0.25">
      <c r="B67" s="41"/>
      <c r="C67" s="30"/>
      <c r="D67" s="29"/>
      <c r="E67" s="29"/>
      <c r="F67" s="29"/>
    </row>
    <row r="68" spans="1:16" s="36" customFormat="1" ht="12" customHeight="1" x14ac:dyDescent="0.25">
      <c r="B68" s="42"/>
      <c r="C68" s="28"/>
      <c r="D68" s="29"/>
      <c r="E68" s="29"/>
      <c r="F68" s="29"/>
    </row>
    <row r="69" spans="1:16" s="36" customFormat="1" ht="12" customHeight="1" x14ac:dyDescent="0.25">
      <c r="B69" s="43"/>
      <c r="C69" s="30"/>
      <c r="D69" s="29"/>
      <c r="E69" s="29"/>
      <c r="F69" s="29"/>
    </row>
    <row r="70" spans="1:16" s="36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Contents!A1" display="[contents Ç]" xr:uid="{00000000-0004-0000-07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37"/>
    <col min="2" max="6" width="16.7109375" style="37" customWidth="1"/>
    <col min="7" max="16384" width="8.7109375" style="37"/>
  </cols>
  <sheetData>
    <row r="1" spans="1:16" s="1" customFormat="1" ht="30" customHeight="1" x14ac:dyDescent="0.25">
      <c r="A1" s="54" t="s">
        <v>0</v>
      </c>
      <c r="B1" s="164" t="s">
        <v>1</v>
      </c>
      <c r="C1" s="70"/>
      <c r="D1" s="70"/>
      <c r="E1" s="70"/>
      <c r="F1" s="72" t="s">
        <v>5</v>
      </c>
    </row>
    <row r="2" spans="1:16" s="26" customFormat="1" ht="30" customHeight="1" x14ac:dyDescent="0.25">
      <c r="A2" s="24"/>
      <c r="B2" s="232" t="s">
        <v>114</v>
      </c>
      <c r="C2" s="233"/>
      <c r="D2" s="233"/>
      <c r="E2" s="233"/>
      <c r="F2" s="233"/>
      <c r="G2" s="34"/>
      <c r="H2" s="34"/>
      <c r="I2" s="34"/>
      <c r="J2" s="31"/>
      <c r="K2" s="31"/>
      <c r="L2" s="25"/>
      <c r="M2" s="25"/>
      <c r="N2" s="25"/>
      <c r="O2" s="34"/>
      <c r="P2" s="34"/>
    </row>
    <row r="3" spans="1:16" s="10" customFormat="1" ht="15" customHeight="1" x14ac:dyDescent="0.25">
      <c r="B3" s="87"/>
      <c r="C3" s="88"/>
      <c r="D3" s="88"/>
      <c r="E3" s="88"/>
      <c r="F3" s="88"/>
      <c r="G3" s="66"/>
      <c r="H3" s="66"/>
      <c r="I3" s="66"/>
      <c r="J3" s="8"/>
      <c r="K3" s="8"/>
      <c r="L3" s="8"/>
      <c r="M3" s="8"/>
      <c r="N3" s="8"/>
      <c r="O3" s="66"/>
      <c r="P3" s="66"/>
    </row>
    <row r="4" spans="1:16" s="10" customFormat="1" ht="15" customHeight="1" x14ac:dyDescent="0.25">
      <c r="B4" s="87"/>
      <c r="C4" s="88"/>
      <c r="D4" s="88"/>
      <c r="E4" s="88"/>
      <c r="F4" s="88"/>
      <c r="G4" s="66"/>
      <c r="H4" s="66"/>
      <c r="I4" s="66"/>
      <c r="J4" s="8"/>
      <c r="K4" s="8"/>
      <c r="L4" s="8"/>
      <c r="M4" s="8"/>
      <c r="N4" s="8"/>
      <c r="O4" s="66"/>
      <c r="P4" s="66"/>
    </row>
    <row r="5" spans="1:16" s="10" customFormat="1" ht="15" customHeight="1" x14ac:dyDescent="0.25">
      <c r="B5" s="87"/>
      <c r="C5" s="88"/>
      <c r="D5" s="88"/>
      <c r="E5" s="88"/>
      <c r="F5" s="88"/>
      <c r="G5" s="66"/>
      <c r="H5" s="66"/>
      <c r="I5" s="66"/>
      <c r="J5" s="8"/>
      <c r="K5" s="8"/>
      <c r="L5" s="8"/>
      <c r="M5" s="8"/>
      <c r="N5" s="8"/>
      <c r="O5" s="66"/>
      <c r="P5" s="66"/>
    </row>
    <row r="6" spans="1:16" s="10" customFormat="1" ht="15" customHeight="1" x14ac:dyDescent="0.25">
      <c r="B6" s="87"/>
      <c r="C6" s="88"/>
      <c r="D6" s="88"/>
      <c r="E6" s="88"/>
      <c r="F6" s="88"/>
      <c r="G6" s="66"/>
      <c r="H6" s="66"/>
      <c r="I6" s="66"/>
      <c r="J6" s="8"/>
      <c r="K6" s="8"/>
      <c r="L6" s="8"/>
      <c r="M6" s="8"/>
      <c r="N6" s="8"/>
      <c r="O6" s="66"/>
      <c r="P6" s="66"/>
    </row>
    <row r="7" spans="1:16" s="10" customFormat="1" ht="15" customHeight="1" x14ac:dyDescent="0.25">
      <c r="B7" s="87"/>
      <c r="C7" s="88"/>
      <c r="D7" s="88"/>
      <c r="E7" s="88"/>
      <c r="F7" s="88"/>
      <c r="G7" s="66"/>
      <c r="H7" s="66"/>
      <c r="I7" s="66"/>
      <c r="J7" s="8"/>
      <c r="K7" s="8"/>
      <c r="L7" s="8"/>
      <c r="M7" s="8"/>
      <c r="N7" s="8"/>
      <c r="O7" s="66"/>
      <c r="P7" s="66"/>
    </row>
    <row r="8" spans="1:16" s="10" customFormat="1" ht="15" customHeight="1" x14ac:dyDescent="0.25">
      <c r="B8" s="87"/>
      <c r="C8" s="88"/>
      <c r="D8" s="88"/>
      <c r="E8" s="88"/>
      <c r="F8" s="88"/>
      <c r="G8" s="66"/>
      <c r="H8" s="66"/>
      <c r="I8" s="66"/>
      <c r="J8" s="8"/>
      <c r="K8" s="8"/>
      <c r="L8" s="8"/>
      <c r="M8" s="8"/>
      <c r="N8" s="8"/>
      <c r="O8" s="66"/>
      <c r="P8" s="66"/>
    </row>
    <row r="9" spans="1:16" s="10" customFormat="1" ht="15" customHeight="1" x14ac:dyDescent="0.25">
      <c r="B9" s="87"/>
      <c r="C9" s="88"/>
      <c r="D9" s="88"/>
      <c r="E9" s="88"/>
      <c r="F9" s="88"/>
      <c r="G9" s="66"/>
      <c r="H9" s="66"/>
      <c r="I9" s="66"/>
      <c r="J9" s="8"/>
      <c r="K9" s="8"/>
      <c r="L9" s="8"/>
      <c r="M9" s="8"/>
      <c r="N9" s="8"/>
      <c r="O9" s="66"/>
      <c r="P9" s="66"/>
    </row>
    <row r="10" spans="1:16" s="10" customFormat="1" ht="15" customHeight="1" x14ac:dyDescent="0.25">
      <c r="B10" s="87"/>
      <c r="C10" s="88"/>
      <c r="D10" s="88"/>
      <c r="E10" s="88"/>
      <c r="F10" s="88"/>
      <c r="G10" s="66"/>
      <c r="H10" s="66"/>
      <c r="I10" s="66"/>
      <c r="J10" s="8"/>
      <c r="K10" s="8"/>
      <c r="L10" s="8"/>
      <c r="M10" s="8"/>
      <c r="N10" s="8"/>
      <c r="O10" s="66"/>
      <c r="P10" s="66"/>
    </row>
    <row r="11" spans="1:16" s="10" customFormat="1" ht="15" customHeight="1" x14ac:dyDescent="0.25">
      <c r="B11" s="87"/>
      <c r="C11" s="88"/>
      <c r="D11" s="88"/>
      <c r="E11" s="88"/>
      <c r="F11" s="88"/>
      <c r="G11" s="66"/>
      <c r="H11" s="66"/>
      <c r="I11" s="66"/>
      <c r="J11" s="8"/>
      <c r="K11" s="8"/>
      <c r="L11" s="8"/>
      <c r="M11" s="8"/>
      <c r="N11" s="8"/>
      <c r="O11" s="66"/>
      <c r="P11" s="66"/>
    </row>
    <row r="12" spans="1:16" s="10" customFormat="1" ht="15" customHeight="1" x14ac:dyDescent="0.25">
      <c r="B12" s="87"/>
      <c r="C12" s="88"/>
      <c r="D12" s="88"/>
      <c r="E12" s="88"/>
      <c r="F12" s="88"/>
      <c r="G12" s="66"/>
      <c r="H12" s="66"/>
      <c r="I12" s="66"/>
      <c r="J12" s="8"/>
      <c r="K12" s="8"/>
      <c r="L12" s="8"/>
      <c r="M12" s="8"/>
      <c r="N12" s="8"/>
      <c r="O12" s="66"/>
      <c r="P12" s="66"/>
    </row>
    <row r="13" spans="1:16" s="10" customFormat="1" ht="15" customHeight="1" x14ac:dyDescent="0.25">
      <c r="B13" s="87"/>
      <c r="C13" s="88"/>
      <c r="D13" s="88"/>
      <c r="E13" s="88"/>
      <c r="F13" s="88"/>
      <c r="G13" s="66"/>
      <c r="H13" s="66"/>
      <c r="I13" s="66"/>
      <c r="J13" s="8"/>
      <c r="K13" s="8"/>
      <c r="L13" s="8"/>
      <c r="M13" s="8"/>
      <c r="N13" s="8"/>
      <c r="O13" s="66"/>
      <c r="P13" s="66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44" customFormat="1" ht="15" customHeight="1" x14ac:dyDescent="0.25"/>
    <row r="33" spans="1:6" s="1" customFormat="1" ht="15" customHeight="1" x14ac:dyDescent="0.25">
      <c r="A33" s="61" t="s">
        <v>10</v>
      </c>
      <c r="B33" s="234" t="s">
        <v>121</v>
      </c>
      <c r="C33" s="212"/>
      <c r="D33" s="212"/>
      <c r="E33" s="212"/>
      <c r="F33" s="212"/>
    </row>
    <row r="34" spans="1:6" s="1" customFormat="1" ht="15" customHeight="1" x14ac:dyDescent="0.25">
      <c r="A34" s="81" t="s">
        <v>7</v>
      </c>
      <c r="B34" s="213" t="s">
        <v>126</v>
      </c>
      <c r="C34" s="214"/>
      <c r="D34" s="214"/>
      <c r="E34" s="214"/>
      <c r="F34" s="214"/>
    </row>
    <row r="35" spans="1:6" s="1" customFormat="1" ht="15" customHeight="1" x14ac:dyDescent="0.25">
      <c r="A35" s="81" t="s">
        <v>2</v>
      </c>
      <c r="B35" s="215" t="s">
        <v>128</v>
      </c>
      <c r="C35" s="214"/>
      <c r="D35" s="214"/>
      <c r="E35" s="214"/>
      <c r="F35" s="214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1" spans="1:14" ht="12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</row>
    <row r="62" spans="1:14" ht="12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</row>
    <row r="63" spans="1:14" ht="12" customHeight="1" x14ac:dyDescent="0.25">
      <c r="A63" s="32"/>
      <c r="B63" s="40"/>
      <c r="C63" s="33"/>
      <c r="D63" s="33"/>
      <c r="E63" s="33"/>
      <c r="F63" s="33"/>
      <c r="G63" s="33"/>
      <c r="H63" s="33"/>
      <c r="I63" s="33"/>
      <c r="L63" s="7"/>
      <c r="M63" s="7"/>
      <c r="N63" s="7"/>
    </row>
    <row r="64" spans="1:14" ht="12" customHeight="1" x14ac:dyDescent="0.25">
      <c r="A64" s="32"/>
      <c r="B64" s="41"/>
      <c r="C64" s="33"/>
      <c r="D64" s="33"/>
      <c r="E64" s="33"/>
      <c r="F64" s="33"/>
      <c r="G64" s="33"/>
      <c r="H64" s="33"/>
      <c r="I64" s="33"/>
    </row>
    <row r="65" spans="1:9" ht="12" customHeight="1" x14ac:dyDescent="0.25">
      <c r="A65" s="32"/>
      <c r="B65" s="42"/>
      <c r="C65" s="35"/>
      <c r="D65" s="35"/>
      <c r="E65" s="35"/>
      <c r="F65" s="35"/>
      <c r="G65" s="35"/>
      <c r="H65" s="35"/>
      <c r="I65" s="35"/>
    </row>
    <row r="66" spans="1:9" ht="12" customHeight="1" x14ac:dyDescent="0.25">
      <c r="A66" s="32"/>
      <c r="B66" s="43"/>
      <c r="C66" s="32"/>
      <c r="D66" s="33"/>
      <c r="E66" s="33"/>
      <c r="F66" s="33"/>
      <c r="G66" s="33"/>
      <c r="H66" s="33"/>
      <c r="I66" s="33"/>
    </row>
    <row r="67" spans="1:9" s="36" customFormat="1" ht="12" customHeight="1" x14ac:dyDescent="0.25">
      <c r="B67" s="41"/>
      <c r="C67" s="30"/>
      <c r="D67" s="29"/>
      <c r="E67" s="29"/>
      <c r="F67" s="29"/>
    </row>
    <row r="68" spans="1:9" s="36" customFormat="1" ht="12" customHeight="1" x14ac:dyDescent="0.25">
      <c r="B68" s="42"/>
      <c r="C68" s="28"/>
      <c r="D68" s="29"/>
      <c r="E68" s="29"/>
      <c r="F68" s="29"/>
    </row>
    <row r="69" spans="1:9" s="36" customFormat="1" ht="12" customHeight="1" x14ac:dyDescent="0.25">
      <c r="B69" s="43"/>
      <c r="C69" s="30"/>
      <c r="D69" s="29"/>
      <c r="E69" s="29"/>
      <c r="F69" s="29"/>
    </row>
    <row r="70" spans="1:9" s="36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Contents!A1" display="[contents Ç]" xr:uid="{00000000-0004-0000-08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5</vt:i4>
      </vt:variant>
    </vt:vector>
  </HeadingPairs>
  <TitlesOfParts>
    <vt:vector size="16" baseType="lpstr">
      <vt:lpstr>Contents</vt:lpstr>
      <vt:lpstr>Table 3.1</vt:lpstr>
      <vt:lpstr>Table 3.2</vt:lpstr>
      <vt:lpstr>Table 3.3</vt:lpstr>
      <vt:lpstr>Table 3.4</vt:lpstr>
      <vt:lpstr>Table 3.5</vt:lpstr>
      <vt:lpstr>Table 3.6</vt:lpstr>
      <vt:lpstr>Chart 3.1</vt:lpstr>
      <vt:lpstr>Chart 3.2</vt:lpstr>
      <vt:lpstr>Chart 3.3</vt:lpstr>
      <vt:lpstr>Chart 3.4</vt:lpstr>
      <vt:lpstr>Contents!Títulos_de_Impressão</vt:lpstr>
      <vt:lpstr>'Table 3.1'!Títulos_de_Impressão</vt:lpstr>
      <vt:lpstr>'Table 3.2'!Títulos_de_Impressão</vt:lpstr>
      <vt:lpstr>'Table 3.3'!Títulos_de_Impressão</vt:lpstr>
      <vt:lpstr>'Table 3.4'!Títulos_de_Impressão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2020-05-15T11:01:32Z</dcterms:modified>
</cp:coreProperties>
</file>