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2F7E11D6-5713-4C15-BA6F-F5F9789BACAC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Contents" sheetId="36" r:id="rId1"/>
    <sheet name="Table 4.1" sheetId="1" r:id="rId2"/>
    <sheet name="Table 4.2" sheetId="5" r:id="rId3"/>
    <sheet name="Table 4.3" sheetId="6" r:id="rId4"/>
    <sheet name="Table 4.4" sheetId="7" r:id="rId5"/>
    <sheet name="Table 4.5" sheetId="18" r:id="rId6"/>
    <sheet name="Table 4.6" sheetId="16" r:id="rId7"/>
    <sheet name="Table 4.7" sheetId="43" r:id="rId8"/>
    <sheet name="Table 4.8" sheetId="19" r:id="rId9"/>
    <sheet name="Table 4.9" sheetId="17" r:id="rId10"/>
    <sheet name="Table 4.10" sheetId="21" r:id="rId11"/>
    <sheet name="Table 4.11" sheetId="38" r:id="rId12"/>
    <sheet name="Table 4.12" sheetId="39" r:id="rId13"/>
    <sheet name="Table 4.13" sheetId="51" r:id="rId14"/>
    <sheet name="Table 4.14" sheetId="52" r:id="rId15"/>
    <sheet name="Table 4.15" sheetId="53" r:id="rId16"/>
    <sheet name="Chart 4.1" sheetId="2" r:id="rId17"/>
    <sheet name="Chart 4.2" sheetId="44" r:id="rId18"/>
    <sheet name="Chart 4.3" sheetId="50" r:id="rId19"/>
    <sheet name="Chart 4.4" sheetId="54" r:id="rId20"/>
    <sheet name="Chart 4.5" sheetId="55" r:id="rId21"/>
    <sheet name="Chart 4.6" sheetId="56" r:id="rId22"/>
    <sheet name="Chart 4.7" sheetId="57" r:id="rId23"/>
    <sheet name="Chart 4.8" sheetId="58" r:id="rId24"/>
    <sheet name="Chart 4.9" sheetId="59" r:id="rId25"/>
    <sheet name="Chart 4.10" sheetId="60" r:id="rId26"/>
    <sheet name="Chart 4.11" sheetId="61" r:id="rId27"/>
    <sheet name="Chart 4.12" sheetId="62" r:id="rId28"/>
    <sheet name="Chart 4.13" sheetId="63" r:id="rId29"/>
    <sheet name="Chart 4.14" sheetId="64" r:id="rId30"/>
    <sheet name="Chart 4.15" sheetId="65" r:id="rId31"/>
  </sheets>
  <definedNames>
    <definedName name="_xlnm.Print_Titles" localSheetId="0">Contents!$1:$2</definedName>
    <definedName name="_xlnm.Print_Titles" localSheetId="1">'Table 4.1'!$1:$3</definedName>
    <definedName name="_xlnm.Print_Titles" localSheetId="2">'Table 4.2'!$1:$4</definedName>
    <definedName name="_xlnm.Print_Titles" localSheetId="3">'Table 4.3'!$1:$2</definedName>
    <definedName name="_xlnm.Print_Titles" localSheetId="4">'Table 4.4'!$1:$2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36" l="1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B18" i="36"/>
  <c r="B17" i="36"/>
  <c r="B16" i="36"/>
  <c r="B15" i="36"/>
  <c r="B14" i="36"/>
  <c r="B12" i="36"/>
  <c r="B11" i="36"/>
  <c r="B13" i="36"/>
  <c r="B10" i="36"/>
  <c r="F52" i="57" l="1"/>
  <c r="F53" i="57"/>
  <c r="F54" i="57"/>
  <c r="F55" i="57"/>
  <c r="F56" i="57"/>
  <c r="F51" i="57"/>
  <c r="I7" i="51"/>
  <c r="E37" i="51"/>
  <c r="E34" i="51"/>
  <c r="E33" i="51"/>
  <c r="E32" i="51"/>
  <c r="E30" i="51"/>
  <c r="E29" i="51"/>
  <c r="E28" i="51"/>
  <c r="E24" i="51"/>
  <c r="I24" i="51" s="1"/>
  <c r="E22" i="51"/>
  <c r="E21" i="51"/>
  <c r="E19" i="51"/>
  <c r="E16" i="51"/>
  <c r="E15" i="51"/>
  <c r="E13" i="51"/>
  <c r="E12" i="51"/>
  <c r="E10" i="51"/>
  <c r="E9" i="51"/>
  <c r="E8" i="51"/>
  <c r="E7" i="51"/>
  <c r="D6" i="51"/>
  <c r="C6" i="51"/>
  <c r="I28" i="53"/>
  <c r="H37" i="53"/>
  <c r="H36" i="53"/>
  <c r="I36" i="53" s="1"/>
  <c r="H34" i="53"/>
  <c r="I34" i="53" s="1"/>
  <c r="H33" i="53"/>
  <c r="H32" i="53"/>
  <c r="H31" i="53"/>
  <c r="H30" i="53"/>
  <c r="H29" i="53"/>
  <c r="H28" i="53"/>
  <c r="H26" i="53"/>
  <c r="H25" i="53"/>
  <c r="H24" i="53"/>
  <c r="H23" i="53"/>
  <c r="H22" i="53"/>
  <c r="H21" i="53"/>
  <c r="H20" i="53"/>
  <c r="H19" i="53"/>
  <c r="H18" i="53"/>
  <c r="H16" i="53"/>
  <c r="H15" i="53"/>
  <c r="H14" i="53"/>
  <c r="H13" i="53"/>
  <c r="I13" i="53" s="1"/>
  <c r="H12" i="53"/>
  <c r="H11" i="53"/>
  <c r="H10" i="53"/>
  <c r="H9" i="53"/>
  <c r="H7" i="53"/>
  <c r="I7" i="53" s="1"/>
  <c r="E37" i="53"/>
  <c r="I37" i="53" s="1"/>
  <c r="E36" i="53"/>
  <c r="E34" i="53"/>
  <c r="E33" i="53"/>
  <c r="E32" i="53"/>
  <c r="I32" i="53" s="1"/>
  <c r="E30" i="53"/>
  <c r="E29" i="53"/>
  <c r="E28" i="53"/>
  <c r="E27" i="53"/>
  <c r="E25" i="53"/>
  <c r="E24" i="53"/>
  <c r="E22" i="53"/>
  <c r="E21" i="53"/>
  <c r="I21" i="53" s="1"/>
  <c r="E19" i="53"/>
  <c r="E18" i="53"/>
  <c r="E16" i="53"/>
  <c r="E15" i="53"/>
  <c r="E13" i="53"/>
  <c r="E12" i="53"/>
  <c r="E10" i="53"/>
  <c r="I10" i="53" s="1"/>
  <c r="E9" i="53"/>
  <c r="I9" i="53" s="1"/>
  <c r="E8" i="53"/>
  <c r="E7" i="53"/>
  <c r="G6" i="53"/>
  <c r="F6" i="53"/>
  <c r="D6" i="53"/>
  <c r="C6" i="53"/>
  <c r="I36" i="52"/>
  <c r="E37" i="52"/>
  <c r="E36" i="52"/>
  <c r="E34" i="52"/>
  <c r="E33" i="52"/>
  <c r="E32" i="52"/>
  <c r="E28" i="52"/>
  <c r="E27" i="52"/>
  <c r="E24" i="52"/>
  <c r="E22" i="52"/>
  <c r="I22" i="52" s="1"/>
  <c r="E21" i="52"/>
  <c r="E18" i="52"/>
  <c r="I18" i="52" s="1"/>
  <c r="E16" i="52"/>
  <c r="E13" i="52"/>
  <c r="I13" i="52" s="1"/>
  <c r="E10" i="52"/>
  <c r="E9" i="52"/>
  <c r="E7" i="52"/>
  <c r="H37" i="52"/>
  <c r="I37" i="52" s="1"/>
  <c r="H36" i="52"/>
  <c r="H34" i="52"/>
  <c r="H33" i="52"/>
  <c r="I33" i="52" s="1"/>
  <c r="H32" i="52"/>
  <c r="I32" i="52" s="1"/>
  <c r="H31" i="52"/>
  <c r="H30" i="52"/>
  <c r="H29" i="52"/>
  <c r="H28" i="52"/>
  <c r="I28" i="52" s="1"/>
  <c r="H26" i="52"/>
  <c r="H24" i="52"/>
  <c r="I24" i="52" s="1"/>
  <c r="H22" i="52"/>
  <c r="H21" i="52"/>
  <c r="H20" i="52"/>
  <c r="H19" i="52"/>
  <c r="H18" i="52"/>
  <c r="H16" i="52"/>
  <c r="I16" i="52" s="1"/>
  <c r="H15" i="52"/>
  <c r="H14" i="52"/>
  <c r="H13" i="52"/>
  <c r="H12" i="52"/>
  <c r="H11" i="52"/>
  <c r="H10" i="52"/>
  <c r="I10" i="52" s="1"/>
  <c r="H9" i="52"/>
  <c r="H7" i="52"/>
  <c r="I7" i="52" s="1"/>
  <c r="D6" i="52"/>
  <c r="H37" i="51"/>
  <c r="I37" i="51" s="1"/>
  <c r="H36" i="51"/>
  <c r="H33" i="51"/>
  <c r="H32" i="51"/>
  <c r="H31" i="51"/>
  <c r="H30" i="51"/>
  <c r="H29" i="51"/>
  <c r="H28" i="51"/>
  <c r="I28" i="51" s="1"/>
  <c r="H26" i="51"/>
  <c r="H25" i="51"/>
  <c r="H24" i="51"/>
  <c r="H23" i="51"/>
  <c r="H22" i="51"/>
  <c r="I22" i="51" s="1"/>
  <c r="H21" i="51"/>
  <c r="H20" i="51"/>
  <c r="H19" i="51"/>
  <c r="H18" i="51"/>
  <c r="H16" i="51"/>
  <c r="H15" i="51"/>
  <c r="I15" i="51" s="1"/>
  <c r="H14" i="51"/>
  <c r="H13" i="51"/>
  <c r="I13" i="51" s="1"/>
  <c r="H12" i="51"/>
  <c r="H11" i="51"/>
  <c r="H10" i="51"/>
  <c r="H9" i="51"/>
  <c r="I9" i="51" s="1"/>
  <c r="H7" i="51"/>
  <c r="D4" i="38"/>
  <c r="D6" i="39"/>
  <c r="F6" i="51"/>
  <c r="G6" i="51"/>
  <c r="G6" i="52"/>
  <c r="F6" i="52"/>
  <c r="C6" i="52"/>
  <c r="E6" i="52" s="1"/>
  <c r="C6" i="39"/>
  <c r="E37" i="39"/>
  <c r="E36" i="39"/>
  <c r="E33" i="39"/>
  <c r="E32" i="39"/>
  <c r="E30" i="39"/>
  <c r="E29" i="39"/>
  <c r="E28" i="39"/>
  <c r="E27" i="39"/>
  <c r="E25" i="39"/>
  <c r="E24" i="39"/>
  <c r="E22" i="39"/>
  <c r="E21" i="39"/>
  <c r="E19" i="39"/>
  <c r="E18" i="39"/>
  <c r="E16" i="39"/>
  <c r="E15" i="39"/>
  <c r="E13" i="39"/>
  <c r="E10" i="39"/>
  <c r="E9" i="39"/>
  <c r="E8" i="39"/>
  <c r="E7" i="39"/>
  <c r="C4" i="38"/>
  <c r="I21" i="52" l="1"/>
  <c r="I34" i="52"/>
  <c r="I15" i="53"/>
  <c r="I24" i="53"/>
  <c r="I33" i="53"/>
  <c r="I16" i="53"/>
  <c r="I25" i="53"/>
  <c r="I9" i="52"/>
  <c r="I18" i="53"/>
  <c r="I16" i="51"/>
  <c r="E6" i="39"/>
  <c r="I22" i="53"/>
  <c r="I12" i="53"/>
  <c r="I30" i="53"/>
  <c r="I10" i="51"/>
  <c r="I32" i="51"/>
  <c r="I33" i="51"/>
  <c r="I21" i="51"/>
  <c r="E6" i="51"/>
  <c r="H6" i="53"/>
  <c r="E6" i="53"/>
  <c r="H6" i="52"/>
  <c r="I6" i="52" s="1"/>
  <c r="H6" i="51"/>
  <c r="C36" i="38"/>
  <c r="I6" i="51" l="1"/>
  <c r="I6" i="53"/>
  <c r="F35" i="38"/>
  <c r="F34" i="38"/>
  <c r="F32" i="38"/>
  <c r="F31" i="38"/>
  <c r="F30" i="38"/>
  <c r="F26" i="38"/>
  <c r="F23" i="38"/>
  <c r="F22" i="38"/>
  <c r="F20" i="38"/>
  <c r="F19" i="38"/>
  <c r="F16" i="38"/>
  <c r="F15" i="38"/>
  <c r="F14" i="38"/>
  <c r="F13" i="38"/>
  <c r="F11" i="38"/>
  <c r="F8" i="38"/>
  <c r="F7" i="38"/>
  <c r="F5" i="38"/>
  <c r="E35" i="38"/>
  <c r="E34" i="38"/>
  <c r="E32" i="38"/>
  <c r="E31" i="38"/>
  <c r="E30" i="38"/>
  <c r="E28" i="38"/>
  <c r="E27" i="38"/>
  <c r="E26" i="38"/>
  <c r="E23" i="38"/>
  <c r="E22" i="38"/>
  <c r="E20" i="38"/>
  <c r="E19" i="38"/>
  <c r="E17" i="38"/>
  <c r="E16" i="38"/>
  <c r="E15" i="38"/>
  <c r="E14" i="38"/>
  <c r="E13" i="38"/>
  <c r="E11" i="38"/>
  <c r="E10" i="38"/>
  <c r="E8" i="38"/>
  <c r="E7" i="38"/>
  <c r="E5" i="38"/>
  <c r="H37" i="39"/>
  <c r="I37" i="39" s="1"/>
  <c r="H36" i="39"/>
  <c r="I36" i="39" s="1"/>
  <c r="H33" i="39"/>
  <c r="I33" i="39" s="1"/>
  <c r="H32" i="39"/>
  <c r="I32" i="39" s="1"/>
  <c r="H31" i="39"/>
  <c r="H30" i="39"/>
  <c r="H29" i="39"/>
  <c r="H28" i="39"/>
  <c r="I28" i="39" s="1"/>
  <c r="H26" i="39"/>
  <c r="H25" i="39"/>
  <c r="I25" i="39" s="1"/>
  <c r="H24" i="39"/>
  <c r="I24" i="39" s="1"/>
  <c r="H23" i="39"/>
  <c r="H22" i="39"/>
  <c r="I22" i="39" s="1"/>
  <c r="H21" i="39"/>
  <c r="I21" i="39" s="1"/>
  <c r="H20" i="39"/>
  <c r="H19" i="39"/>
  <c r="H18" i="39"/>
  <c r="I18" i="39" s="1"/>
  <c r="H16" i="39"/>
  <c r="I16" i="39" s="1"/>
  <c r="H15" i="39"/>
  <c r="H13" i="39"/>
  <c r="I13" i="39" s="1"/>
  <c r="H10" i="39"/>
  <c r="I10" i="39" s="1"/>
  <c r="H9" i="39"/>
  <c r="I9" i="39" s="1"/>
  <c r="H7" i="39"/>
  <c r="I7" i="39" s="1"/>
  <c r="G6" i="39"/>
  <c r="F6" i="39"/>
  <c r="H6" i="39" l="1"/>
  <c r="I6" i="39" s="1"/>
  <c r="C5" i="6"/>
  <c r="C14" i="43"/>
  <c r="G14" i="43" s="1"/>
  <c r="C13" i="43"/>
  <c r="I13" i="43" s="1"/>
  <c r="C12" i="43"/>
  <c r="I12" i="43" s="1"/>
  <c r="C11" i="43"/>
  <c r="G11" i="43" s="1"/>
  <c r="C10" i="43"/>
  <c r="G10" i="43" s="1"/>
  <c r="C8" i="43"/>
  <c r="G8" i="43" s="1"/>
  <c r="C7" i="43"/>
  <c r="G7" i="43" s="1"/>
  <c r="C6" i="43"/>
  <c r="G6" i="43" s="1"/>
  <c r="H9" i="43"/>
  <c r="F9" i="43"/>
  <c r="D9" i="43"/>
  <c r="H5" i="43"/>
  <c r="F5" i="43"/>
  <c r="D5" i="43"/>
  <c r="G13" i="43" l="1"/>
  <c r="I8" i="43"/>
  <c r="C5" i="43"/>
  <c r="I5" i="43" s="1"/>
  <c r="G12" i="43"/>
  <c r="C9" i="43"/>
  <c r="G9" i="43" s="1"/>
  <c r="E6" i="43"/>
  <c r="E7" i="43"/>
  <c r="E8" i="43"/>
  <c r="I6" i="43"/>
  <c r="I7" i="43"/>
  <c r="E10" i="43"/>
  <c r="E14" i="43"/>
  <c r="I10" i="43"/>
  <c r="I14" i="43"/>
  <c r="E11" i="43"/>
  <c r="I11" i="43"/>
  <c r="E12" i="43"/>
  <c r="E13" i="43"/>
  <c r="I35" i="21"/>
  <c r="I33" i="21"/>
  <c r="I32" i="21"/>
  <c r="I31" i="21"/>
  <c r="I30" i="21"/>
  <c r="I29" i="21"/>
  <c r="I28" i="21"/>
  <c r="I27" i="21"/>
  <c r="I25" i="21"/>
  <c r="I24" i="21"/>
  <c r="I23" i="21"/>
  <c r="I21" i="21"/>
  <c r="I20" i="21"/>
  <c r="I19" i="21"/>
  <c r="I18" i="21"/>
  <c r="I17" i="21"/>
  <c r="I15" i="21"/>
  <c r="I14" i="21"/>
  <c r="I13" i="21"/>
  <c r="I12" i="21"/>
  <c r="I11" i="21"/>
  <c r="I10" i="21"/>
  <c r="I9" i="21"/>
  <c r="I8" i="21"/>
  <c r="I6" i="21"/>
  <c r="G35" i="21"/>
  <c r="G33" i="21"/>
  <c r="G32" i="21"/>
  <c r="G31" i="21"/>
  <c r="G30" i="21"/>
  <c r="G29" i="21"/>
  <c r="G28" i="21"/>
  <c r="G27" i="21"/>
  <c r="G25" i="21"/>
  <c r="G24" i="21"/>
  <c r="G23" i="21"/>
  <c r="G21" i="21"/>
  <c r="G20" i="21"/>
  <c r="G19" i="21"/>
  <c r="G18" i="21"/>
  <c r="G17" i="21"/>
  <c r="G15" i="21"/>
  <c r="G14" i="21"/>
  <c r="G13" i="21"/>
  <c r="G12" i="21"/>
  <c r="G11" i="21"/>
  <c r="G10" i="21"/>
  <c r="G9" i="21"/>
  <c r="G8" i="21"/>
  <c r="G6" i="21"/>
  <c r="E35" i="21"/>
  <c r="E33" i="21"/>
  <c r="E32" i="21"/>
  <c r="E31" i="21"/>
  <c r="E30" i="21"/>
  <c r="E29" i="21"/>
  <c r="E28" i="21"/>
  <c r="E27" i="21"/>
  <c r="E25" i="21"/>
  <c r="E24" i="21"/>
  <c r="E23" i="21"/>
  <c r="E21" i="21"/>
  <c r="E20" i="21"/>
  <c r="E19" i="21"/>
  <c r="E18" i="21"/>
  <c r="E17" i="21"/>
  <c r="E15" i="21"/>
  <c r="E14" i="21"/>
  <c r="E13" i="21"/>
  <c r="E12" i="21"/>
  <c r="E11" i="21"/>
  <c r="E10" i="21"/>
  <c r="E9" i="21"/>
  <c r="E8" i="21"/>
  <c r="E6" i="21"/>
  <c r="H5" i="19"/>
  <c r="F5" i="19"/>
  <c r="D5" i="19"/>
  <c r="C5" i="19"/>
  <c r="I36" i="19"/>
  <c r="I35" i="19"/>
  <c r="I33" i="19"/>
  <c r="I32" i="19"/>
  <c r="I31" i="19"/>
  <c r="I30" i="19"/>
  <c r="I29" i="19"/>
  <c r="I28" i="19"/>
  <c r="I27" i="19"/>
  <c r="I25" i="19"/>
  <c r="I24" i="19"/>
  <c r="I23" i="19"/>
  <c r="I22" i="19"/>
  <c r="I21" i="19"/>
  <c r="I20" i="19"/>
  <c r="I19" i="19"/>
  <c r="I18" i="19"/>
  <c r="I17" i="19"/>
  <c r="I15" i="19"/>
  <c r="I14" i="19"/>
  <c r="I13" i="19"/>
  <c r="I12" i="19"/>
  <c r="I11" i="19"/>
  <c r="I10" i="19"/>
  <c r="I9" i="19"/>
  <c r="I8" i="19"/>
  <c r="I6" i="19"/>
  <c r="G36" i="19"/>
  <c r="G35" i="19"/>
  <c r="G33" i="19"/>
  <c r="G32" i="19"/>
  <c r="G31" i="19"/>
  <c r="G30" i="19"/>
  <c r="G29" i="19"/>
  <c r="G28" i="19"/>
  <c r="G27" i="19"/>
  <c r="G25" i="19"/>
  <c r="G24" i="19"/>
  <c r="G23" i="19"/>
  <c r="G22" i="19"/>
  <c r="G21" i="19"/>
  <c r="G20" i="19"/>
  <c r="G19" i="19"/>
  <c r="G18" i="19"/>
  <c r="G17" i="19"/>
  <c r="G15" i="19"/>
  <c r="G14" i="19"/>
  <c r="G13" i="19"/>
  <c r="G12" i="19"/>
  <c r="G11" i="19"/>
  <c r="G10" i="19"/>
  <c r="G9" i="19"/>
  <c r="G8" i="19"/>
  <c r="G6" i="19"/>
  <c r="E36" i="19"/>
  <c r="E35" i="19"/>
  <c r="E33" i="19"/>
  <c r="E32" i="19"/>
  <c r="E31" i="19"/>
  <c r="E30" i="19"/>
  <c r="E29" i="19"/>
  <c r="E28" i="19"/>
  <c r="E27" i="19"/>
  <c r="E25" i="19"/>
  <c r="E24" i="19"/>
  <c r="E23" i="19"/>
  <c r="E22" i="19"/>
  <c r="E21" i="19"/>
  <c r="E20" i="19"/>
  <c r="E19" i="19"/>
  <c r="E18" i="19"/>
  <c r="E17" i="19"/>
  <c r="E15" i="19"/>
  <c r="E14" i="19"/>
  <c r="E13" i="19"/>
  <c r="E12" i="19"/>
  <c r="E11" i="19"/>
  <c r="E10" i="19"/>
  <c r="E9" i="19"/>
  <c r="E8" i="19"/>
  <c r="E6" i="19"/>
  <c r="I36" i="16"/>
  <c r="I35" i="16"/>
  <c r="I33" i="16"/>
  <c r="I32" i="16"/>
  <c r="I31" i="16"/>
  <c r="I30" i="16"/>
  <c r="I29" i="16"/>
  <c r="I28" i="16"/>
  <c r="I27" i="16"/>
  <c r="I25" i="16"/>
  <c r="I24" i="16"/>
  <c r="I23" i="16"/>
  <c r="I22" i="16"/>
  <c r="I21" i="16"/>
  <c r="I20" i="16"/>
  <c r="I19" i="16"/>
  <c r="I18" i="16"/>
  <c r="I17" i="16"/>
  <c r="I15" i="16"/>
  <c r="I14" i="16"/>
  <c r="I13" i="16"/>
  <c r="I12" i="16"/>
  <c r="I11" i="16"/>
  <c r="I10" i="16"/>
  <c r="I9" i="16"/>
  <c r="I8" i="16"/>
  <c r="I6" i="16"/>
  <c r="G36" i="16"/>
  <c r="G35" i="16"/>
  <c r="G33" i="16"/>
  <c r="G32" i="16"/>
  <c r="G31" i="16"/>
  <c r="G30" i="16"/>
  <c r="G29" i="16"/>
  <c r="G28" i="16"/>
  <c r="G27" i="16"/>
  <c r="G25" i="16"/>
  <c r="G24" i="16"/>
  <c r="G23" i="16"/>
  <c r="G22" i="16"/>
  <c r="G21" i="16"/>
  <c r="G20" i="16"/>
  <c r="G19" i="16"/>
  <c r="G18" i="16"/>
  <c r="G17" i="16"/>
  <c r="G15" i="16"/>
  <c r="G14" i="16"/>
  <c r="G13" i="16"/>
  <c r="G12" i="16"/>
  <c r="G11" i="16"/>
  <c r="G10" i="16"/>
  <c r="G9" i="16"/>
  <c r="G8" i="16"/>
  <c r="G6" i="16"/>
  <c r="E36" i="16"/>
  <c r="E35" i="16"/>
  <c r="E33" i="16"/>
  <c r="E32" i="16"/>
  <c r="E31" i="16"/>
  <c r="E30" i="16"/>
  <c r="E29" i="16"/>
  <c r="E28" i="16"/>
  <c r="E27" i="16"/>
  <c r="E25" i="16"/>
  <c r="E24" i="16"/>
  <c r="E23" i="16"/>
  <c r="E22" i="16"/>
  <c r="E21" i="16"/>
  <c r="E20" i="16"/>
  <c r="E19" i="16"/>
  <c r="E18" i="16"/>
  <c r="E17" i="16"/>
  <c r="E15" i="16"/>
  <c r="E14" i="16"/>
  <c r="E13" i="16"/>
  <c r="E12" i="16"/>
  <c r="E11" i="16"/>
  <c r="E10" i="16"/>
  <c r="E9" i="16"/>
  <c r="E8" i="16"/>
  <c r="E6" i="16"/>
  <c r="I36" i="18"/>
  <c r="I35" i="18"/>
  <c r="I33" i="18"/>
  <c r="I32" i="18"/>
  <c r="I31" i="18"/>
  <c r="I30" i="18"/>
  <c r="I29" i="18"/>
  <c r="I28" i="18"/>
  <c r="I27" i="18"/>
  <c r="I25" i="18"/>
  <c r="I23" i="18"/>
  <c r="I21" i="18"/>
  <c r="I20" i="18"/>
  <c r="I19" i="18"/>
  <c r="I18" i="18"/>
  <c r="I17" i="18"/>
  <c r="I15" i="18"/>
  <c r="I14" i="18"/>
  <c r="I13" i="18"/>
  <c r="I12" i="18"/>
  <c r="I11" i="18"/>
  <c r="I10" i="18"/>
  <c r="I9" i="18"/>
  <c r="I8" i="18"/>
  <c r="I6" i="18"/>
  <c r="G36" i="18"/>
  <c r="G35" i="18"/>
  <c r="G33" i="18"/>
  <c r="G32" i="18"/>
  <c r="G31" i="18"/>
  <c r="G30" i="18"/>
  <c r="G29" i="18"/>
  <c r="G28" i="18"/>
  <c r="G27" i="18"/>
  <c r="G25" i="18"/>
  <c r="G23" i="18"/>
  <c r="G21" i="18"/>
  <c r="G20" i="18"/>
  <c r="G19" i="18"/>
  <c r="G18" i="18"/>
  <c r="G17" i="18"/>
  <c r="G15" i="18"/>
  <c r="G14" i="18"/>
  <c r="G13" i="18"/>
  <c r="G12" i="18"/>
  <c r="G11" i="18"/>
  <c r="G10" i="18"/>
  <c r="G9" i="18"/>
  <c r="G8" i="18"/>
  <c r="G6" i="18"/>
  <c r="E36" i="18"/>
  <c r="E35" i="18"/>
  <c r="E33" i="18"/>
  <c r="E32" i="18"/>
  <c r="E31" i="18"/>
  <c r="E30" i="18"/>
  <c r="E29" i="18"/>
  <c r="E28" i="18"/>
  <c r="E27" i="18"/>
  <c r="E25" i="18"/>
  <c r="E23" i="18"/>
  <c r="E21" i="18"/>
  <c r="E20" i="18"/>
  <c r="E19" i="18"/>
  <c r="E18" i="18"/>
  <c r="E17" i="18"/>
  <c r="E15" i="18"/>
  <c r="E14" i="18"/>
  <c r="E13" i="18"/>
  <c r="E12" i="18"/>
  <c r="E11" i="18"/>
  <c r="E10" i="18"/>
  <c r="E9" i="18"/>
  <c r="E8" i="18"/>
  <c r="E6" i="18"/>
  <c r="G36" i="7"/>
  <c r="G35" i="7"/>
  <c r="G32" i="7"/>
  <c r="G31" i="7"/>
  <c r="G30" i="7"/>
  <c r="G29" i="7"/>
  <c r="G28" i="7"/>
  <c r="G27" i="7"/>
  <c r="G25" i="7"/>
  <c r="G24" i="7"/>
  <c r="G23" i="7"/>
  <c r="G22" i="7"/>
  <c r="G21" i="7"/>
  <c r="G20" i="7"/>
  <c r="G19" i="7"/>
  <c r="G18" i="7"/>
  <c r="G17" i="7"/>
  <c r="G15" i="7"/>
  <c r="G14" i="7"/>
  <c r="G13" i="7"/>
  <c r="G12" i="7"/>
  <c r="G11" i="7"/>
  <c r="G10" i="7"/>
  <c r="G9" i="7"/>
  <c r="G8" i="7"/>
  <c r="G6" i="7"/>
  <c r="E36" i="7"/>
  <c r="E35" i="7"/>
  <c r="E32" i="7"/>
  <c r="E31" i="7"/>
  <c r="E30" i="7"/>
  <c r="E29" i="7"/>
  <c r="E28" i="7"/>
  <c r="E27" i="7"/>
  <c r="E25" i="7"/>
  <c r="E24" i="7"/>
  <c r="E23" i="7"/>
  <c r="E22" i="7"/>
  <c r="E21" i="7"/>
  <c r="E20" i="7"/>
  <c r="E19" i="7"/>
  <c r="E18" i="7"/>
  <c r="E17" i="7"/>
  <c r="E15" i="7"/>
  <c r="E14" i="7"/>
  <c r="E13" i="7"/>
  <c r="E12" i="7"/>
  <c r="E11" i="7"/>
  <c r="E10" i="7"/>
  <c r="E9" i="7"/>
  <c r="E8" i="7"/>
  <c r="E6" i="7"/>
  <c r="G36" i="6"/>
  <c r="G35" i="6"/>
  <c r="G32" i="6"/>
  <c r="G31" i="6"/>
  <c r="G30" i="6"/>
  <c r="G29" i="6"/>
  <c r="G28" i="6"/>
  <c r="G27" i="6"/>
  <c r="G25" i="6"/>
  <c r="G24" i="6"/>
  <c r="G23" i="6"/>
  <c r="G22" i="6"/>
  <c r="G21" i="6"/>
  <c r="G20" i="6"/>
  <c r="G19" i="6"/>
  <c r="G18" i="6"/>
  <c r="G17" i="6"/>
  <c r="G15" i="6"/>
  <c r="G14" i="6"/>
  <c r="G13" i="6"/>
  <c r="G12" i="6"/>
  <c r="G11" i="6"/>
  <c r="G10" i="6"/>
  <c r="G9" i="6"/>
  <c r="G8" i="6"/>
  <c r="G6" i="6"/>
  <c r="I36" i="6"/>
  <c r="I35" i="6"/>
  <c r="I32" i="6"/>
  <c r="I31" i="6"/>
  <c r="I30" i="6"/>
  <c r="I29" i="6"/>
  <c r="I28" i="6"/>
  <c r="I27" i="6"/>
  <c r="I25" i="6"/>
  <c r="I24" i="6"/>
  <c r="I23" i="6"/>
  <c r="I22" i="6"/>
  <c r="I21" i="6"/>
  <c r="I20" i="6"/>
  <c r="I19" i="6"/>
  <c r="I18" i="6"/>
  <c r="I17" i="6"/>
  <c r="I15" i="6"/>
  <c r="I14" i="6"/>
  <c r="I13" i="6"/>
  <c r="I12" i="6"/>
  <c r="I11" i="6"/>
  <c r="I10" i="6"/>
  <c r="I9" i="6"/>
  <c r="I8" i="6"/>
  <c r="I6" i="6"/>
  <c r="E36" i="6"/>
  <c r="E35" i="6"/>
  <c r="E32" i="6"/>
  <c r="E31" i="6"/>
  <c r="E30" i="6"/>
  <c r="E29" i="6"/>
  <c r="E28" i="6"/>
  <c r="E27" i="6"/>
  <c r="E25" i="6"/>
  <c r="E24" i="6"/>
  <c r="E23" i="6"/>
  <c r="E22" i="6"/>
  <c r="E21" i="6"/>
  <c r="E20" i="6"/>
  <c r="E19" i="6"/>
  <c r="E18" i="6"/>
  <c r="E17" i="6"/>
  <c r="E15" i="6"/>
  <c r="E14" i="6"/>
  <c r="E13" i="6"/>
  <c r="E12" i="6"/>
  <c r="E11" i="6"/>
  <c r="E10" i="6"/>
  <c r="E9" i="6"/>
  <c r="E8" i="6"/>
  <c r="E6" i="6"/>
  <c r="E9" i="43" l="1"/>
  <c r="I9" i="43"/>
  <c r="G5" i="43"/>
  <c r="E5" i="43"/>
  <c r="I5" i="19"/>
  <c r="G5" i="19"/>
  <c r="E5" i="19"/>
  <c r="G36" i="5"/>
  <c r="G35" i="5"/>
  <c r="G33" i="5"/>
  <c r="G32" i="5"/>
  <c r="G31" i="5"/>
  <c r="G30" i="5"/>
  <c r="G29" i="5"/>
  <c r="G28" i="5"/>
  <c r="G27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6" i="5"/>
  <c r="E36" i="5"/>
  <c r="E35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6" i="5"/>
  <c r="G5" i="5"/>
  <c r="E5" i="5"/>
  <c r="H5" i="21"/>
  <c r="F5" i="21"/>
  <c r="D5" i="21"/>
  <c r="C5" i="21"/>
  <c r="C4" i="17"/>
  <c r="H5" i="18"/>
  <c r="F5" i="18"/>
  <c r="D5" i="18"/>
  <c r="C5" i="18"/>
  <c r="F5" i="7"/>
  <c r="D5" i="7"/>
  <c r="C5" i="7"/>
  <c r="H5" i="16"/>
  <c r="F5" i="16"/>
  <c r="D5" i="16"/>
  <c r="C5" i="16"/>
  <c r="H5" i="6"/>
  <c r="I5" i="6" s="1"/>
  <c r="F5" i="6"/>
  <c r="G5" i="6" s="1"/>
  <c r="D5" i="6"/>
  <c r="E5" i="6" s="1"/>
  <c r="G5" i="7" l="1"/>
  <c r="E5" i="7"/>
  <c r="I5" i="18"/>
  <c r="E5" i="18"/>
  <c r="G5" i="18"/>
  <c r="I5" i="21"/>
  <c r="E5" i="21"/>
  <c r="G5" i="21"/>
  <c r="G5" i="16"/>
  <c r="I5" i="16"/>
  <c r="E5" i="16"/>
  <c r="E4" i="36"/>
  <c r="B9" i="36"/>
  <c r="B8" i="36"/>
  <c r="B4" i="36"/>
  <c r="B7" i="36"/>
  <c r="B6" i="36"/>
  <c r="B5" i="36"/>
  <c r="E4" i="38" l="1"/>
  <c r="F4" i="38"/>
  <c r="D36" i="38"/>
  <c r="E36" i="38" s="1"/>
  <c r="F36" i="38" l="1"/>
</calcChain>
</file>

<file path=xl/sharedStrings.xml><?xml version="1.0" encoding="utf-8"?>
<sst xmlns="http://schemas.openxmlformats.org/spreadsheetml/2006/main" count="1679" uniqueCount="187">
  <si>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</si>
  <si>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</si>
  <si>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</si>
  <si>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</si>
  <si>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Factbook 2014: list of tables and charts</t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</si>
  <si>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</si>
  <si>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</si>
  <si>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</si>
  <si>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</si>
  <si>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</si>
  <si>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</si>
  <si>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</si>
  <si>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</si>
  <si>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</si>
  <si>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</si>
  <si>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</si>
  <si>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</si>
  <si>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</si>
  <si>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Canada</t>
  </si>
  <si>
    <t>..</t>
  </si>
  <si>
    <t>Note</t>
  </si>
  <si>
    <t>Australia</t>
  </si>
  <si>
    <t>Chile</t>
  </si>
  <si>
    <t>Czech Republic</t>
  </si>
  <si>
    <t>Denmark</t>
  </si>
  <si>
    <t>Estonia</t>
  </si>
  <si>
    <t>Finland</t>
  </si>
  <si>
    <t>Greece</t>
  </si>
  <si>
    <t>Hungary</t>
  </si>
  <si>
    <t>Ireland</t>
  </si>
  <si>
    <t>Iceland</t>
  </si>
  <si>
    <t>Japan</t>
  </si>
  <si>
    <t>Luxembourg</t>
  </si>
  <si>
    <t>Mexico</t>
  </si>
  <si>
    <t>Poland</t>
  </si>
  <si>
    <t>Slovakia</t>
  </si>
  <si>
    <t>Slovenia</t>
  </si>
  <si>
    <t>Sweden</t>
  </si>
  <si>
    <t>United States of America</t>
  </si>
  <si>
    <t>Total</t>
  </si>
  <si>
    <t>Percentage</t>
  </si>
  <si>
    <t>USA</t>
  </si>
  <si>
    <t>Male</t>
  </si>
  <si>
    <t>Female</t>
  </si>
  <si>
    <t>15-24</t>
  </si>
  <si>
    <t>25-64</t>
  </si>
  <si>
    <t>65+</t>
  </si>
  <si>
    <t>Portuguese
(or other foreigner nationality)</t>
  </si>
  <si>
    <t>Five years or less</t>
  </si>
  <si>
    <t>Five to ten years</t>
  </si>
  <si>
    <t>More than ten years</t>
  </si>
  <si>
    <t>Low [ISCED 0/1/2]</t>
  </si>
  <si>
    <t>Medium [ISCED 3/4]</t>
  </si>
  <si>
    <t>High [ISCED 5A/5B/6]</t>
  </si>
  <si>
    <t>Employed</t>
  </si>
  <si>
    <t>Unemployed</t>
  </si>
  <si>
    <t>Inactive</t>
  </si>
  <si>
    <t>Elementary occupations
[ISCO 9]</t>
  </si>
  <si>
    <t>Managers, professionals and technicians
[ISCO 1/2/3]</t>
  </si>
  <si>
    <t>16 Dec 2015.</t>
  </si>
  <si>
    <t>Occupation [ISCO 2008]</t>
  </si>
  <si>
    <t>Workers
[ISCO 4/5/6/7/8]</t>
  </si>
  <si>
    <t>1 Managers</t>
  </si>
  <si>
    <t>2 Professionals</t>
  </si>
  <si>
    <t>3 Technicians and associate professionals</t>
  </si>
  <si>
    <t>4 Clerical support workers</t>
  </si>
  <si>
    <t>5 Services and sales workers</t>
  </si>
  <si>
    <t>6 Skilled agricultural, foresty and fishery workers</t>
  </si>
  <si>
    <t>7 Craft and related trade workers</t>
  </si>
  <si>
    <t>8 Plant and machine operators and assemblers</t>
  </si>
  <si>
    <t>9 Elementary occupations</t>
  </si>
  <si>
    <t>0 Armed forces occupations</t>
  </si>
  <si>
    <t>Nationality of the country of residence</t>
  </si>
  <si>
    <t>Duration of stay (broad)</t>
  </si>
  <si>
    <t>Duration of stay (detailed)</t>
  </si>
  <si>
    <t>One year or less</t>
  </si>
  <si>
    <t>One to five years</t>
  </si>
  <si>
    <t>Ten to twenty years</t>
  </si>
  <si>
    <t>More than twenty years</t>
  </si>
  <si>
    <t>Missing values 145,773 (broad) and 299,641 (detailed).</t>
  </si>
  <si>
    <t>Missing values 116,377.</t>
  </si>
  <si>
    <t>Countries of destination with more than 1000 Portuguese born migrants.</t>
  </si>
  <si>
    <t>[Total]</t>
  </si>
  <si>
    <t>Countries of destination with more than 1000 Portuguese born migrants. No reliable data for Germany and Switzerland.</t>
  </si>
  <si>
    <t>2010/11</t>
  </si>
  <si>
    <t>With the nationality of the country of residence</t>
  </si>
  <si>
    <t>Percentage change of the share of the emigrants with the nationality of the country of residence</t>
  </si>
  <si>
    <t>Percentage change of the share of the emigrants aged 65 or older</t>
  </si>
  <si>
    <t>Lliving in the country of residence for more than ten years</t>
  </si>
  <si>
    <t>Percentage change of the share of the emigrants living in the country of residence for more than ten years</t>
  </si>
  <si>
    <t>With high educational attainment [ISCED 5A/5B/6]</t>
  </si>
  <si>
    <t>Percentage change of the share of the emigrants with high educational attainment [ISCED 5A/5B/6]</t>
  </si>
  <si>
    <t>Austria</t>
  </si>
  <si>
    <t>New Zealand</t>
  </si>
  <si>
    <t>Absolute 
change</t>
  </si>
  <si>
    <t>Percentage 
change</t>
  </si>
  <si>
    <t>Turkey</t>
  </si>
  <si>
    <t>Table by OEm, data from OECD, Database on Immigrants in OECD Countries, DIOC 2010/11 (Rev 3 File C).</t>
  </si>
  <si>
    <t>Table by OEm, data from OECD, Database on Immigrants in OECD Countries, DIOC 2010/11 (3 File D).</t>
  </si>
  <si>
    <t>Table by OEm, data from OECD, Database on Immigrants in OECD Countries, DIOC 2010/11 (Rev 3 File B).</t>
  </si>
  <si>
    <t>Table by OEm, data from OECD, Database on Immigrants in OECD Countries, DIOC 2010/11 (Rev 3 File A).</t>
  </si>
  <si>
    <t>Table by OEm, data from OECD, Database on Immigrants in OECD Countries, DIOC 2010/11 (File D).</t>
  </si>
  <si>
    <t>n.s.</t>
  </si>
  <si>
    <t>Total, except countries not included in DIOC-2000/01</t>
  </si>
  <si>
    <t>Netherlands (b)</t>
  </si>
  <si>
    <t>Chile (a)</t>
  </si>
  <si>
    <t>Estonia (a)</t>
  </si>
  <si>
    <t>Iceland (a)</t>
  </si>
  <si>
    <t>Slovenia (a)</t>
  </si>
  <si>
    <t>Germany (c)</t>
  </si>
  <si>
    <t>Switzerland (c)</t>
  </si>
  <si>
    <t>Germany (a)</t>
  </si>
  <si>
    <t>Switzerland (a)</t>
  </si>
  <si>
    <t>Missing values 216,958. (a) Low reliability data.</t>
  </si>
  <si>
    <t>Missing values 159,875. (a) Low reliability data.</t>
  </si>
  <si>
    <t>Missing values 202,047. (a) Low reliability data.</t>
  </si>
  <si>
    <t>Missing values 88,721. (a) Low reliability data.</t>
  </si>
  <si>
    <t>Missing values 70,373. (a) Low reliability data.</t>
  </si>
  <si>
    <t>Missing values 126,247. (a) Low reliability data.</t>
  </si>
  <si>
    <t>Table by OEm, data from OECD, Database on Immigrants in OECD Countries, DIOC 2000/01 (File A2) and DIOC 2010/11 (Rev 3 File C).</t>
  </si>
  <si>
    <t>Table by OEm, data from OECD, Database on Immigrants in OECD Countries, DIOC 2000/01 (File A1) and DIOC 2010/11 (Rev 3 File A).</t>
  </si>
  <si>
    <t>Table by OEm, data from OECD, Database on Immigrants in OECD Countries, DIOC 2000/01 (File B) and DIOC 2010/11 (Rev 3 File B).</t>
  </si>
  <si>
    <t>[n.s.] not significant; (a) countries not included in DIOC 2010/11; (b) low reliability data in 2000/01.</t>
  </si>
  <si>
    <t>[n.s.] not significant; (a) countries not included in DIOC 2010/11; (b) low reliability data in 2000/01; (c) low reliability data both in 2000/01 and in 2010/11.</t>
  </si>
  <si>
    <t>.</t>
  </si>
  <si>
    <t>Portuguese (or other foreigner nationality)</t>
  </si>
  <si>
    <t>Countries of destination with more than 1000 Portuguese born migrants. No reliable data for Germany.</t>
  </si>
  <si>
    <t>Managers, professionals and technicians [ISCO 1/2/3]</t>
  </si>
  <si>
    <t>Workers [ISCO 4/5/6/7/8]</t>
  </si>
  <si>
    <t>Elementary occupations [ISCO 9]</t>
  </si>
  <si>
    <t>Countries of destination with more than 1000 Portuguese born migrants. No reliable data for Germany. No comparable datafor USA.</t>
  </si>
  <si>
    <t>Countries of destination with more than 1000 Portuguese born migrants. Low reliability of the data on Neetherland for 2000/01 (not used).</t>
  </si>
  <si>
    <t>Countries of destination with more than 1000 Portuguese born migrants. Low reliability of the data on Germany, Neetherland and Switzerland (not used).</t>
  </si>
  <si>
    <t>Countries of destination with more than 1000 Portuguese born migrants. Low reliability of the data on Germany and Neetherland (not used). No data available for United Kingdom and Switzerland.</t>
  </si>
  <si>
    <t>Countries of destination with more than 1000 Portuguese born migrants. Low reliability of the data on Germany and Neetherland (not used).</t>
  </si>
  <si>
    <t>The Observatório da Emigração (OEm) is based at the Centre for Research and Studies in Sociology (CIES-IUL), at the University Institute of Lisbon (ISCTE-IUL).</t>
  </si>
  <si>
    <t>4 | Focus: Portuguese immigrants in OECD countries in 2000/01 and 2010/11</t>
  </si>
  <si>
    <r>
      <rPr>
        <b/>
        <sz val="9"/>
        <color rgb="FFC00000"/>
        <rFont val="Arial"/>
        <family val="2"/>
      </rPr>
      <t>Table 4.1</t>
    </r>
    <r>
      <rPr>
        <b/>
        <sz val="9"/>
        <rFont val="Arial"/>
        <family val="2"/>
      </rPr>
      <t xml:space="preserve"> Stock of Portuguese-born emigrants aged 15 and over in OECD countries by country of residence, 2010/11</t>
    </r>
  </si>
  <si>
    <r>
      <rPr>
        <b/>
        <sz val="9"/>
        <color rgb="FFC00000"/>
        <rFont val="Arial"/>
        <family val="2"/>
      </rPr>
      <t>Table 4.2</t>
    </r>
    <r>
      <rPr>
        <b/>
        <sz val="9"/>
        <rFont val="Arial"/>
        <family val="2"/>
      </rPr>
      <t xml:space="preserve"> Stock of Portuguese-born emigrants aged 15 and over in OECD countries by country of residence and sex, 2010/11</t>
    </r>
  </si>
  <si>
    <r>
      <rPr>
        <b/>
        <sz val="9"/>
        <color rgb="FFC00000"/>
        <rFont val="Arial"/>
        <family val="2"/>
      </rPr>
      <t>Table 4.3</t>
    </r>
    <r>
      <rPr>
        <b/>
        <sz val="9"/>
        <rFont val="Arial"/>
        <family val="2"/>
      </rPr>
      <t xml:space="preserve"> Stock of Portuguese-born emigrants aged 15 and over in OECD countries by country of residence and age group, 2010/11</t>
    </r>
  </si>
  <si>
    <r>
      <rPr>
        <b/>
        <sz val="9"/>
        <color rgb="FFC00000"/>
        <rFont val="Arial"/>
        <family val="2"/>
      </rPr>
      <t>Table 4.4</t>
    </r>
    <r>
      <rPr>
        <b/>
        <sz val="9"/>
        <rFont val="Arial"/>
        <family val="2"/>
      </rPr>
      <t xml:space="preserve"> Stock of Portuguese-born emigrants aged 15 and over in OECD countries by country of residence and nationality, 2010/11</t>
    </r>
  </si>
  <si>
    <r>
      <t xml:space="preserve">Table 4.5 </t>
    </r>
    <r>
      <rPr>
        <b/>
        <sz val="9"/>
        <rFont val="Arial"/>
        <family val="2"/>
      </rPr>
      <t>Stock of Portuguese-born emigrants aged 15 and over in OECD countries by country of residence and duration of stay, 2010/11</t>
    </r>
  </si>
  <si>
    <r>
      <rPr>
        <b/>
        <sz val="9"/>
        <color rgb="FFC00000"/>
        <rFont val="Arial"/>
        <family val="2"/>
      </rPr>
      <t>Table 4.6</t>
    </r>
    <r>
      <rPr>
        <b/>
        <sz val="9"/>
        <rFont val="Arial"/>
        <family val="2"/>
      </rPr>
      <t xml:space="preserve"> Stock of Portuguese-born emigrants aged 15 and over in OECD countries by country of residence and educational attainment, 2010/11</t>
    </r>
  </si>
  <si>
    <r>
      <rPr>
        <b/>
        <sz val="9"/>
        <color rgb="FFC00000"/>
        <rFont val="Arial"/>
        <family val="2"/>
      </rPr>
      <t>Table 4.7</t>
    </r>
    <r>
      <rPr>
        <b/>
        <sz val="9"/>
        <rFont val="Arial"/>
        <family val="2"/>
      </rPr>
      <t xml:space="preserve"> Stock of Portuguese-born emigrants aged 15 and over in OECD countries by duration of stay and educational attainment, 2010/11</t>
    </r>
  </si>
  <si>
    <r>
      <rPr>
        <b/>
        <sz val="9"/>
        <color rgb="FFC00000"/>
        <rFont val="Arial"/>
        <family val="2"/>
      </rPr>
      <t>Table 4.8</t>
    </r>
    <r>
      <rPr>
        <b/>
        <sz val="9"/>
        <rFont val="Arial"/>
        <family val="2"/>
      </rPr>
      <t xml:space="preserve"> Stock of Portuguese-born emigrants aged 15 and over in OECD countries by country of residence and labour force status, 2010/11</t>
    </r>
  </si>
  <si>
    <r>
      <rPr>
        <b/>
        <sz val="9"/>
        <color rgb="FFC00000"/>
        <rFont val="Arial"/>
        <family val="2"/>
      </rPr>
      <t>Table 4.9</t>
    </r>
    <r>
      <rPr>
        <b/>
        <sz val="9"/>
        <rFont val="Arial"/>
        <family val="2"/>
      </rPr>
      <t xml:space="preserve"> Stock of Portuguese-born emigrants aged 15 and over in OECD countries by occupation, 2010/11</t>
    </r>
  </si>
  <si>
    <r>
      <rPr>
        <b/>
        <sz val="9"/>
        <color rgb="FFC00000"/>
        <rFont val="Arial"/>
        <family val="2"/>
      </rPr>
      <t>Table 4.11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</t>
    </r>
  </si>
  <si>
    <r>
      <rPr>
        <b/>
        <sz val="9"/>
        <color rgb="FFC00000"/>
        <rFont val="Arial"/>
        <family val="2"/>
      </rPr>
      <t>Table 4.12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2000/01-2010/11: share of the emigrants aged 65 or older</t>
    </r>
  </si>
  <si>
    <r>
      <rPr>
        <b/>
        <sz val="9"/>
        <color rgb="FFC00000"/>
        <rFont val="Arial"/>
        <family val="2"/>
      </rPr>
      <t>Table 4.13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2000/01-2010/11: share of the emigrants with the nationality of the country of residence</t>
    </r>
  </si>
  <si>
    <r>
      <rPr>
        <b/>
        <sz val="9"/>
        <color rgb="FFC00000"/>
        <rFont val="Arial"/>
        <family val="2"/>
      </rPr>
      <t>Table 4.14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2000/01-2010/11: share of the emigrants living in the country of residence for more than ten years</t>
    </r>
  </si>
  <si>
    <r>
      <rPr>
        <b/>
        <sz val="9"/>
        <color rgb="FFC00000"/>
        <rFont val="Arial"/>
        <family val="2"/>
      </rPr>
      <t>Table 4.15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2000/01-2010/11: share of the emigrants with high educational attainment [ISCED 5A/5B/6]</t>
    </r>
  </si>
  <si>
    <r>
      <rPr>
        <b/>
        <sz val="9"/>
        <color rgb="FFC00000"/>
        <rFont val="Arial"/>
        <family val="2"/>
      </rPr>
      <t>Chart 4.1</t>
    </r>
    <r>
      <rPr>
        <b/>
        <sz val="9"/>
        <rFont val="Arial"/>
        <family val="2"/>
      </rPr>
      <t xml:space="preserve"> Stock of Portuguese-born emigrants aged 15 and over in OECD countries by country of residence, 2010/11 (main destination countries)</t>
    </r>
  </si>
  <si>
    <r>
      <rPr>
        <b/>
        <sz val="9"/>
        <color rgb="FFC00000"/>
        <rFont val="Arial"/>
        <family val="2"/>
      </rPr>
      <t>Chart 4.2</t>
    </r>
    <r>
      <rPr>
        <b/>
        <sz val="9"/>
        <rFont val="Arial"/>
        <family val="2"/>
      </rPr>
      <t xml:space="preserve"> Stock of Portuguese-born emigrants aged 15 and over in OECD countries by country of residence and sex, 2010/11 (main destination countries)</t>
    </r>
  </si>
  <si>
    <r>
      <rPr>
        <b/>
        <sz val="9"/>
        <color rgb="FFC00000"/>
        <rFont val="Arial"/>
        <family val="2"/>
      </rPr>
      <t>Chart 4.3</t>
    </r>
    <r>
      <rPr>
        <b/>
        <sz val="9"/>
        <rFont val="Arial"/>
        <family val="2"/>
      </rPr>
      <t xml:space="preserve"> Stock of Portuguese-born emigrants aged 15 and over in OECD countries by country of residence and age group, 2010/11 (main destination countries)</t>
    </r>
  </si>
  <si>
    <r>
      <rPr>
        <b/>
        <sz val="9"/>
        <color rgb="FFC00000"/>
        <rFont val="Arial"/>
        <family val="2"/>
      </rPr>
      <t>Chart 4.4</t>
    </r>
    <r>
      <rPr>
        <b/>
        <sz val="9"/>
        <rFont val="Arial"/>
        <family val="2"/>
      </rPr>
      <t xml:space="preserve"> Stock of Portuguese-born emigrants aged 15 and over in OECD countries by country of residence and nationality, 2010/11 (main destination countries)</t>
    </r>
  </si>
  <si>
    <r>
      <rPr>
        <b/>
        <sz val="9"/>
        <color rgb="FFC00000"/>
        <rFont val="Arial"/>
        <family val="2"/>
      </rPr>
      <t>Chart 4.5</t>
    </r>
    <r>
      <rPr>
        <b/>
        <sz val="9"/>
        <rFont val="Arial"/>
        <family val="2"/>
      </rPr>
      <t xml:space="preserve"> Stock of Portuguese-born emigrants aged 15 and over in OECD countries by country of residence and duration of stay, 2010/11 (main destination countries)</t>
    </r>
  </si>
  <si>
    <r>
      <rPr>
        <b/>
        <sz val="9"/>
        <color rgb="FFC00000"/>
        <rFont val="Arial"/>
        <family val="2"/>
      </rPr>
      <t>Chart 4.6</t>
    </r>
    <r>
      <rPr>
        <b/>
        <sz val="9"/>
        <rFont val="Arial"/>
        <family val="2"/>
      </rPr>
      <t xml:space="preserve"> Stock of Portuguese-born emigrants aged 15 and over in OECD countries by country of residence and educational attainment, 2010/11 (main destination countries)</t>
    </r>
  </si>
  <si>
    <r>
      <rPr>
        <b/>
        <sz val="9"/>
        <color rgb="FFC00000"/>
        <rFont val="Arial"/>
        <family val="2"/>
      </rPr>
      <t>Chart 4.7</t>
    </r>
    <r>
      <rPr>
        <b/>
        <sz val="9"/>
        <rFont val="Arial"/>
        <family val="2"/>
      </rPr>
      <t xml:space="preserve"> Stock of Portuguese-born emigrants aged 15 and over in OECD countries by duration of stay and educational attainment, 2010/11</t>
    </r>
  </si>
  <si>
    <r>
      <rPr>
        <b/>
        <sz val="9"/>
        <color rgb="FFC00000"/>
        <rFont val="Arial"/>
        <family val="2"/>
      </rPr>
      <t>Chart 4.8</t>
    </r>
    <r>
      <rPr>
        <b/>
        <sz val="9"/>
        <rFont val="Arial"/>
        <family val="2"/>
      </rPr>
      <t xml:space="preserve"> Stock of Portuguese-born emigrants aged 15 and over in OECD countries by country of residence and labour force status, 2010/11 (main destination countries)</t>
    </r>
  </si>
  <si>
    <r>
      <rPr>
        <b/>
        <sz val="9"/>
        <color rgb="FFC00000"/>
        <rFont val="Arial"/>
        <family val="2"/>
      </rPr>
      <t>Chart 4.9</t>
    </r>
    <r>
      <rPr>
        <b/>
        <sz val="9"/>
        <rFont val="Arial"/>
        <family val="2"/>
      </rPr>
      <t xml:space="preserve"> Stock of Portuguese-born emigrants aged 15 and over in OECD countries by occupation, 2010/11</t>
    </r>
  </si>
  <si>
    <r>
      <rPr>
        <b/>
        <sz val="9"/>
        <color rgb="FFC00000"/>
        <rFont val="Arial"/>
        <family val="2"/>
      </rPr>
      <t>Chart 4.11</t>
    </r>
    <r>
      <rPr>
        <b/>
        <sz val="9"/>
        <rFont val="Arial"/>
        <family val="2"/>
      </rPr>
      <t xml:space="preserve"> Changes in the stock of Portuguese-born emigrants aged 15 and over, in OECD countries, by country of residence, 2000/01-2010/11 (main destination countries)</t>
    </r>
  </si>
  <si>
    <r>
      <rPr>
        <b/>
        <sz val="9"/>
        <color rgb="FFC00000"/>
        <rFont val="Arial"/>
        <family val="2"/>
      </rPr>
      <t>Chart 4.12</t>
    </r>
    <r>
      <rPr>
        <b/>
        <sz val="9"/>
        <rFont val="Arial"/>
        <family val="2"/>
      </rPr>
      <t xml:space="preserve"> Changes in the share of Portuguese-born emigrants aged 65 or older, in OECD countries, by country of residence, 2000/01-2010/11 (main destination countries)</t>
    </r>
  </si>
  <si>
    <r>
      <rPr>
        <b/>
        <sz val="9"/>
        <color rgb="FFC00000"/>
        <rFont val="Arial"/>
        <family val="2"/>
      </rPr>
      <t>Chart 4.13</t>
    </r>
    <r>
      <rPr>
        <b/>
        <sz val="9"/>
        <rFont val="Arial"/>
        <family val="2"/>
      </rPr>
      <t xml:space="preserve"> Changes in the share of Portuguese-born emigrants with the nationality of the country of residence, in OECD countries, by country of residence, 2000/01-2010/11 (main destination countries)</t>
    </r>
  </si>
  <si>
    <r>
      <rPr>
        <b/>
        <sz val="9"/>
        <color rgb="FFC00000"/>
        <rFont val="Arial"/>
        <family val="2"/>
      </rPr>
      <t>Chart 4.14</t>
    </r>
    <r>
      <rPr>
        <b/>
        <sz val="9"/>
        <rFont val="Arial"/>
        <family val="2"/>
      </rPr>
      <t xml:space="preserve"> Changes in the share of Portuguese-born emigrants living in the country of residence for more than ten years, in OECD countries, by country of residence, 2000/01-2010/11 (main destination countries)</t>
    </r>
  </si>
  <si>
    <r>
      <rPr>
        <b/>
        <sz val="9"/>
        <color rgb="FFC00000"/>
        <rFont val="Arial"/>
        <family val="2"/>
      </rPr>
      <t>Chart 4.15</t>
    </r>
    <r>
      <rPr>
        <b/>
        <sz val="9"/>
        <rFont val="Arial"/>
        <family val="2"/>
      </rPr>
      <t xml:space="preserve"> Changes in the share of Portuguese-born emigrants with high educational attainment [ISCED 5A/5B/6], in OECD countries, by country of residence, 2000/01-2010/11 (main destination countries)</t>
    </r>
  </si>
  <si>
    <t>1   Managers</t>
  </si>
  <si>
    <t>2   Professionals</t>
  </si>
  <si>
    <t>3   Technicians and associate professionals</t>
  </si>
  <si>
    <t>4   Clerical support workers</t>
  </si>
  <si>
    <t>5   Services and sales workers</t>
  </si>
  <si>
    <t>6   Skilled agricultural, foresty and fishery workers</t>
  </si>
  <si>
    <t>7   Craft and related trade workers</t>
  </si>
  <si>
    <t>8   Plant and machine operators and assemblers</t>
  </si>
  <si>
    <t>9   Elementary occupations</t>
  </si>
  <si>
    <t>0   Armed forces occupations</t>
  </si>
  <si>
    <r>
      <rPr>
        <b/>
        <sz val="9"/>
        <color rgb="FFC00000"/>
        <rFont val="Arial"/>
        <family val="2"/>
      </rPr>
      <t>Table 4.10</t>
    </r>
    <r>
      <rPr>
        <b/>
        <sz val="9"/>
        <rFont val="Arial"/>
        <family val="2"/>
      </rPr>
      <t xml:space="preserve"> Stock of Portuguese-born emigrants aged 15 and over in OECD countries by country of residence and occupation (broad), 2010/11</t>
    </r>
  </si>
  <si>
    <r>
      <rPr>
        <b/>
        <sz val="9"/>
        <color rgb="FFC00000"/>
        <rFont val="Arial"/>
        <family val="2"/>
      </rPr>
      <t>Chart 4.10</t>
    </r>
    <r>
      <rPr>
        <b/>
        <sz val="9"/>
        <rFont val="Arial"/>
        <family val="2"/>
      </rPr>
      <t xml:space="preserve"> Stock of Portuguese-born emigrants aged 15 and over in OECD countries by country of residence and occupation (broad), 2010/11 (main destination countries)</t>
    </r>
  </si>
  <si>
    <t>2000/01</t>
  </si>
  <si>
    <t>Chart by OEm, data from OECD, Database on Immigrants in OECD Countries, DIOC 2010/11 (Rev 3 File C).</t>
  </si>
  <si>
    <t>Chart by OEm, data from OECD, Database on Immigrants in OECD Countries, DIOC 2000/01 (File A2) and DIOC 2010/11 (Rev 3 File C).</t>
  </si>
  <si>
    <t>Chart by OEm, data from OECD, Database on Immigrants in OECD Countries, DIOC 2000/01 (File B) and DIOC 2010/11 (Rev 3 File B).</t>
  </si>
  <si>
    <t>Chart by OEm, data from OECD, Database on Immigrants in OECD Countries, DIOC 2000/01 (File A1) and DIOC 2010/11 (Rev 3 File A).</t>
  </si>
  <si>
    <t>Chart by OEm, data from OECD, Database on Immigrants in OECD Countries, DIOC 2010/11 (3 File D).</t>
  </si>
  <si>
    <t>Chart by OEm, data from OECD, Database on Immigrants in OECD Countries, DIOC 2010/11 (File D).</t>
  </si>
  <si>
    <t>Chart by OEm, data from OECD, Database on Immigrants in OECD Countries, DIOC 2010/11 (Rev 3 File B).</t>
  </si>
  <si>
    <t>Chart by OEm, data from OECD, Database on Immigrants in OECD Countries, DIOC 2010/11 (Rev 3 File A).</t>
  </si>
  <si>
    <t>http://observatorioemigracao.pt/np4/4924.html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</si>
</sst>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5">
    <xf numFmtId="0" fontId="0" fillId="0" borderId="0"/>
    <xf numFmtId="0" fontId="13" fillId="0" borderId="0" applyNumberFormat="0" applyFill="0" applyBorder="0" applyAlignment="0" applyProtection="0"/>
    <xf numFmtId="0" fontId="21" fillId="0" borderId="0"/>
    <xf numFmtId="166" fontId="29" fillId="0" borderId="7" applyFill="0" applyProtection="0">
      <alignment horizontal="right" vertical="center" wrapText="1"/>
    </xf>
    <xf numFmtId="167" fontId="29" fillId="0" borderId="11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168" fontId="29" fillId="0" borderId="0" applyFill="0" applyBorder="0" applyProtection="0">
      <alignment horizontal="right" vertical="center" wrapText="1"/>
    </xf>
    <xf numFmtId="169" fontId="29" fillId="0" borderId="4" applyFill="0" applyProtection="0">
      <alignment horizontal="right" vertical="center" wrapText="1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263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7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3" fontId="18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3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0" borderId="0" xfId="0" applyAlignment="1"/>
    <xf numFmtId="3" fontId="15" fillId="0" borderId="0" xfId="0" applyNumberFormat="1" applyFont="1" applyAlignment="1">
      <alignment horizontal="right" vertical="top" indent="1"/>
    </xf>
    <xf numFmtId="3" fontId="14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left" vertical="center" indent="1"/>
    </xf>
    <xf numFmtId="0" fontId="0" fillId="0" borderId="0" xfId="0" applyAlignment="1">
      <alignment horizontal="left" indent="1"/>
    </xf>
    <xf numFmtId="3" fontId="1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3" fontId="18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4" fillId="0" borderId="0" xfId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6" fillId="0" borderId="0" xfId="0" applyFont="1" applyFill="1" applyBorder="1" applyAlignment="1">
      <alignment horizontal="right" vertical="center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1"/>
    </xf>
    <xf numFmtId="3" fontId="13" fillId="2" borderId="0" xfId="0" applyNumberFormat="1" applyFont="1" applyFill="1" applyBorder="1" applyAlignment="1">
      <alignment horizontal="left" vertical="center" wrapText="1" inden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indent="1"/>
    </xf>
    <xf numFmtId="0" fontId="12" fillId="0" borderId="4" xfId="0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 wrapText="1" indent="1"/>
    </xf>
    <xf numFmtId="3" fontId="12" fillId="0" borderId="0" xfId="0" applyNumberFormat="1" applyFont="1" applyAlignment="1">
      <alignment horizontal="left" vertical="center"/>
    </xf>
    <xf numFmtId="3" fontId="13" fillId="2" borderId="17" xfId="0" applyNumberFormat="1" applyFont="1" applyFill="1" applyBorder="1" applyAlignment="1">
      <alignment horizontal="right" vertical="center" wrapText="1" indent="3"/>
    </xf>
    <xf numFmtId="3" fontId="13" fillId="0" borderId="17" xfId="0" applyNumberFormat="1" applyFont="1" applyFill="1" applyBorder="1" applyAlignment="1">
      <alignment horizontal="right" vertical="center" indent="3"/>
    </xf>
    <xf numFmtId="3" fontId="13" fillId="2" borderId="17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wrapText="1" indent="3"/>
    </xf>
    <xf numFmtId="3" fontId="13" fillId="2" borderId="0" xfId="0" applyNumberFormat="1" applyFont="1" applyFill="1" applyBorder="1" applyAlignment="1">
      <alignment horizontal="right" vertical="center" wrapText="1" indent="3"/>
    </xf>
    <xf numFmtId="3" fontId="13" fillId="0" borderId="6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3" fontId="13" fillId="0" borderId="2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horizontal="left" vertical="center" wrapText="1" indent="1"/>
    </xf>
    <xf numFmtId="3" fontId="12" fillId="0" borderId="0" xfId="0" applyNumberFormat="1" applyFont="1" applyBorder="1" applyAlignment="1">
      <alignment horizontal="right" vertical="center" wrapText="1" indent="7"/>
    </xf>
    <xf numFmtId="3" fontId="13" fillId="2" borderId="0" xfId="0" applyNumberFormat="1" applyFont="1" applyFill="1" applyBorder="1" applyAlignment="1">
      <alignment horizontal="right" vertical="center" wrapText="1" indent="7"/>
    </xf>
    <xf numFmtId="3" fontId="13" fillId="0" borderId="0" xfId="0" applyNumberFormat="1" applyFont="1" applyFill="1" applyBorder="1" applyAlignment="1">
      <alignment horizontal="right" vertical="center" indent="7"/>
    </xf>
    <xf numFmtId="3" fontId="13" fillId="2" borderId="0" xfId="0" applyNumberFormat="1" applyFont="1" applyFill="1" applyBorder="1" applyAlignment="1">
      <alignment horizontal="right" vertical="center" indent="7"/>
    </xf>
    <xf numFmtId="3" fontId="13" fillId="0" borderId="2" xfId="0" applyNumberFormat="1" applyFont="1" applyFill="1" applyBorder="1" applyAlignment="1">
      <alignment horizontal="right" vertical="center" indent="7"/>
    </xf>
    <xf numFmtId="164" fontId="12" fillId="0" borderId="0" xfId="0" applyNumberFormat="1" applyFont="1" applyBorder="1" applyAlignment="1">
      <alignment horizontal="right" vertical="center" wrapText="1" indent="8"/>
    </xf>
    <xf numFmtId="164" fontId="13" fillId="2" borderId="0" xfId="0" applyNumberFormat="1" applyFont="1" applyFill="1" applyBorder="1" applyAlignment="1">
      <alignment horizontal="right" vertical="center" wrapText="1" indent="8"/>
    </xf>
    <xf numFmtId="164" fontId="13" fillId="0" borderId="0" xfId="0" applyNumberFormat="1" applyFont="1" applyFill="1" applyBorder="1" applyAlignment="1">
      <alignment horizontal="right" vertical="center" indent="8"/>
    </xf>
    <xf numFmtId="164" fontId="13" fillId="2" borderId="0" xfId="0" applyNumberFormat="1" applyFont="1" applyFill="1" applyBorder="1" applyAlignment="1">
      <alignment horizontal="right" vertical="center" indent="8"/>
    </xf>
    <xf numFmtId="164" fontId="13" fillId="0" borderId="2" xfId="0" applyNumberFormat="1" applyFont="1" applyFill="1" applyBorder="1" applyAlignment="1">
      <alignment horizontal="right" vertical="center" indent="8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 wrapText="1" indent="3"/>
    </xf>
    <xf numFmtId="3" fontId="12" fillId="0" borderId="17" xfId="0" applyNumberFormat="1" applyFont="1" applyBorder="1" applyAlignment="1">
      <alignment horizontal="right" vertical="center" wrapText="1" indent="3"/>
    </xf>
    <xf numFmtId="0" fontId="12" fillId="0" borderId="10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wrapText="1" indent="3"/>
    </xf>
    <xf numFmtId="0" fontId="12" fillId="0" borderId="11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 indent="3"/>
    </xf>
    <xf numFmtId="164" fontId="13" fillId="2" borderId="0" xfId="0" applyNumberFormat="1" applyFont="1" applyFill="1" applyBorder="1" applyAlignment="1">
      <alignment horizontal="right" vertical="center" wrapText="1" indent="3"/>
    </xf>
    <xf numFmtId="164" fontId="13" fillId="0" borderId="0" xfId="0" applyNumberFormat="1" applyFont="1" applyFill="1" applyBorder="1" applyAlignment="1">
      <alignment horizontal="right" vertical="center" indent="3"/>
    </xf>
    <xf numFmtId="164" fontId="13" fillId="2" borderId="0" xfId="0" applyNumberFormat="1" applyFont="1" applyFill="1" applyBorder="1" applyAlignment="1">
      <alignment horizontal="right" vertical="center" indent="3"/>
    </xf>
    <xf numFmtId="164" fontId="12" fillId="0" borderId="7" xfId="0" applyNumberFormat="1" applyFont="1" applyBorder="1" applyAlignment="1">
      <alignment horizontal="right" vertical="center" wrapText="1" indent="3"/>
    </xf>
    <xf numFmtId="164" fontId="13" fillId="2" borderId="7" xfId="0" applyNumberFormat="1" applyFont="1" applyFill="1" applyBorder="1" applyAlignment="1">
      <alignment horizontal="right" vertical="center" wrapText="1" indent="3"/>
    </xf>
    <xf numFmtId="164" fontId="13" fillId="0" borderId="7" xfId="0" applyNumberFormat="1" applyFont="1" applyFill="1" applyBorder="1" applyAlignment="1">
      <alignment horizontal="right" vertical="center" indent="3"/>
    </xf>
    <xf numFmtId="164" fontId="13" fillId="2" borderId="7" xfId="0" applyNumberFormat="1" applyFont="1" applyFill="1" applyBorder="1" applyAlignment="1">
      <alignment horizontal="right" vertical="center" indent="3"/>
    </xf>
    <xf numFmtId="164" fontId="14" fillId="0" borderId="0" xfId="0" applyNumberFormat="1" applyFont="1" applyAlignment="1">
      <alignment vertical="center"/>
    </xf>
    <xf numFmtId="3" fontId="13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2" fillId="0" borderId="19" xfId="0" applyNumberFormat="1" applyFont="1" applyFill="1" applyBorder="1" applyAlignment="1">
      <alignment horizontal="left" vertical="center" indent="1"/>
    </xf>
    <xf numFmtId="3" fontId="13" fillId="2" borderId="2" xfId="0" applyNumberFormat="1" applyFont="1" applyFill="1" applyBorder="1" applyAlignment="1">
      <alignment horizontal="left" vertical="center" indent="1"/>
    </xf>
    <xf numFmtId="3" fontId="13" fillId="2" borderId="18" xfId="0" applyNumberFormat="1" applyFont="1" applyFill="1" applyBorder="1" applyAlignment="1">
      <alignment horizontal="right" vertical="center" indent="3"/>
    </xf>
    <xf numFmtId="3" fontId="13" fillId="2" borderId="2" xfId="0" applyNumberFormat="1" applyFont="1" applyFill="1" applyBorder="1" applyAlignment="1">
      <alignment horizontal="right" vertical="center" indent="3"/>
    </xf>
    <xf numFmtId="164" fontId="13" fillId="2" borderId="2" xfId="0" applyNumberFormat="1" applyFont="1" applyFill="1" applyBorder="1" applyAlignment="1">
      <alignment horizontal="right" vertical="center" indent="3"/>
    </xf>
    <xf numFmtId="3" fontId="13" fillId="2" borderId="8" xfId="0" applyNumberFormat="1" applyFont="1" applyFill="1" applyBorder="1" applyAlignment="1">
      <alignment horizontal="right" vertical="center" indent="3"/>
    </xf>
    <xf numFmtId="164" fontId="13" fillId="2" borderId="9" xfId="0" applyNumberFormat="1" applyFont="1" applyFill="1" applyBorder="1" applyAlignment="1">
      <alignment horizontal="right" vertical="center" indent="3"/>
    </xf>
    <xf numFmtId="3" fontId="12" fillId="0" borderId="20" xfId="0" applyNumberFormat="1" applyFont="1" applyFill="1" applyBorder="1" applyAlignment="1">
      <alignment horizontal="right" vertical="center" indent="3"/>
    </xf>
    <xf numFmtId="3" fontId="12" fillId="0" borderId="19" xfId="0" applyNumberFormat="1" applyFont="1" applyFill="1" applyBorder="1" applyAlignment="1">
      <alignment horizontal="right" vertical="center" indent="3"/>
    </xf>
    <xf numFmtId="164" fontId="12" fillId="0" borderId="19" xfId="0" applyNumberFormat="1" applyFont="1" applyFill="1" applyBorder="1" applyAlignment="1">
      <alignment horizontal="right" vertical="center" indent="3"/>
    </xf>
    <xf numFmtId="3" fontId="12" fillId="0" borderId="21" xfId="0" applyNumberFormat="1" applyFont="1" applyFill="1" applyBorder="1" applyAlignment="1">
      <alignment horizontal="right" vertical="center" indent="3"/>
    </xf>
    <xf numFmtId="164" fontId="12" fillId="0" borderId="22" xfId="0" applyNumberFormat="1" applyFont="1" applyFill="1" applyBorder="1" applyAlignment="1">
      <alignment horizontal="right" vertical="center" indent="3"/>
    </xf>
    <xf numFmtId="3" fontId="0" fillId="0" borderId="0" xfId="0" applyNumberFormat="1"/>
    <xf numFmtId="0" fontId="0" fillId="3" borderId="0" xfId="0" applyFill="1" applyAlignment="1">
      <alignment vertical="top"/>
    </xf>
    <xf numFmtId="3" fontId="0" fillId="3" borderId="0" xfId="0" applyNumberFormat="1" applyFill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3" fontId="13" fillId="0" borderId="0" xfId="0" applyNumberFormat="1" applyFont="1" applyFill="1" applyBorder="1" applyAlignment="1">
      <alignment horizontal="left" vertical="center" wrapText="1" indent="1"/>
    </xf>
    <xf numFmtId="16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left" vertical="center"/>
    </xf>
    <xf numFmtId="165" fontId="1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3" fontId="12" fillId="0" borderId="1" xfId="0" quotePrefix="1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2" xfId="0" applyNumberFormat="1" applyFont="1" applyFill="1" applyBorder="1" applyAlignment="1">
      <alignment horizontal="right" vertical="center" indent="4"/>
    </xf>
    <xf numFmtId="3" fontId="5" fillId="3" borderId="0" xfId="0" applyNumberFormat="1" applyFont="1" applyFill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indent="4"/>
    </xf>
    <xf numFmtId="164" fontId="12" fillId="0" borderId="28" xfId="0" applyNumberFormat="1" applyFont="1" applyBorder="1" applyAlignment="1">
      <alignment horizontal="right" vertical="center" wrapText="1" indent="5"/>
    </xf>
    <xf numFmtId="164" fontId="13" fillId="0" borderId="28" xfId="0" applyNumberFormat="1" applyFont="1" applyFill="1" applyBorder="1" applyAlignment="1">
      <alignment horizontal="right" vertical="center" indent="5"/>
    </xf>
    <xf numFmtId="164" fontId="13" fillId="2" borderId="28" xfId="0" applyNumberFormat="1" applyFont="1" applyFill="1" applyBorder="1" applyAlignment="1">
      <alignment horizontal="right" vertical="center" indent="5"/>
    </xf>
    <xf numFmtId="3" fontId="12" fillId="0" borderId="27" xfId="0" applyNumberFormat="1" applyFont="1" applyBorder="1" applyAlignment="1">
      <alignment horizontal="right" vertical="center" wrapText="1" indent="4"/>
    </xf>
    <xf numFmtId="3" fontId="13" fillId="0" borderId="27" xfId="0" applyNumberFormat="1" applyFont="1" applyFill="1" applyBorder="1" applyAlignment="1">
      <alignment horizontal="right" vertical="center" indent="4"/>
    </xf>
    <xf numFmtId="3" fontId="13" fillId="2" borderId="27" xfId="0" applyNumberFormat="1" applyFont="1" applyFill="1" applyBorder="1" applyAlignment="1">
      <alignment horizontal="right" vertical="center" indent="4"/>
    </xf>
    <xf numFmtId="164" fontId="12" fillId="0" borderId="0" xfId="0" applyNumberFormat="1" applyFont="1" applyBorder="1" applyAlignment="1">
      <alignment horizontal="right" vertical="center" wrapText="1" indent="5"/>
    </xf>
    <xf numFmtId="164" fontId="13" fillId="0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5"/>
    </xf>
    <xf numFmtId="3" fontId="13" fillId="0" borderId="3" xfId="0" applyNumberFormat="1" applyFont="1" applyFill="1" applyBorder="1" applyAlignment="1">
      <alignment horizontal="left" vertical="center" wrapText="1" indent="1"/>
    </xf>
    <xf numFmtId="3" fontId="13" fillId="0" borderId="3" xfId="0" applyNumberFormat="1" applyFont="1" applyFill="1" applyBorder="1" applyAlignment="1">
      <alignment horizontal="right" vertical="center" indent="4"/>
    </xf>
    <xf numFmtId="164" fontId="13" fillId="0" borderId="3" xfId="0" applyNumberFormat="1" applyFont="1" applyFill="1" applyBorder="1" applyAlignment="1">
      <alignment horizontal="right" vertical="center" indent="5"/>
    </xf>
    <xf numFmtId="3" fontId="13" fillId="0" borderId="2" xfId="0" applyNumberFormat="1" applyFont="1" applyFill="1" applyBorder="1" applyAlignment="1">
      <alignment horizontal="left" vertical="center" wrapText="1" indent="1"/>
    </xf>
    <xf numFmtId="3" fontId="13" fillId="2" borderId="29" xfId="0" applyNumberFormat="1" applyFont="1" applyFill="1" applyBorder="1" applyAlignment="1">
      <alignment horizontal="right" vertical="center" indent="4"/>
    </xf>
    <xf numFmtId="3" fontId="13" fillId="2" borderId="8" xfId="0" applyNumberFormat="1" applyFont="1" applyFill="1" applyBorder="1" applyAlignment="1">
      <alignment horizontal="right" vertical="center" indent="4"/>
    </xf>
    <xf numFmtId="164" fontId="13" fillId="2" borderId="30" xfId="0" applyNumberFormat="1" applyFont="1" applyFill="1" applyBorder="1" applyAlignment="1">
      <alignment horizontal="right" vertical="center" indent="5"/>
    </xf>
    <xf numFmtId="164" fontId="13" fillId="2" borderId="2" xfId="0" applyNumberFormat="1" applyFont="1" applyFill="1" applyBorder="1" applyAlignment="1">
      <alignment horizontal="right" vertical="center" indent="5"/>
    </xf>
    <xf numFmtId="3" fontId="13" fillId="2" borderId="2" xfId="0" applyNumberFormat="1" applyFont="1" applyFill="1" applyBorder="1" applyAlignment="1">
      <alignment horizontal="right" vertical="center" indent="7"/>
    </xf>
    <xf numFmtId="164" fontId="13" fillId="2" borderId="2" xfId="0" applyNumberFormat="1" applyFont="1" applyFill="1" applyBorder="1" applyAlignment="1">
      <alignment horizontal="right" vertical="center" indent="8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8" fillId="0" borderId="0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6" fillId="0" borderId="6" xfId="0" applyFont="1" applyBorder="1" applyAlignment="1">
      <alignment horizontal="left" vertical="center" wrapText="1" indent="1"/>
    </xf>
    <xf numFmtId="0" fontId="2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3" fontId="12" fillId="0" borderId="0" xfId="0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3" fontId="22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7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13" fillId="0" borderId="0" xfId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3" fontId="2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8" fillId="0" borderId="0" xfId="0" quotePrefix="1" applyNumberFormat="1" applyFont="1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center" wrapText="1"/>
    </xf>
    <xf numFmtId="3" fontId="12" fillId="0" borderId="3" xfId="0" applyNumberFormat="1" applyFont="1" applyBorder="1" applyAlignment="1">
      <alignment horizontal="left" vertical="center" wrapText="1" indent="1"/>
    </xf>
    <xf numFmtId="3" fontId="12" fillId="0" borderId="4" xfId="0" applyNumberFormat="1" applyFont="1" applyBorder="1" applyAlignment="1">
      <alignment horizontal="left" vertical="center" wrapText="1" indent="1"/>
    </xf>
    <xf numFmtId="0" fontId="1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12" fillId="0" borderId="5" xfId="0" quotePrefix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3" fontId="25" fillId="3" borderId="2" xfId="0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3" fontId="27" fillId="3" borderId="2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3" fontId="27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3" fontId="27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13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12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0" borderId="12" xfId="0" quotePrefix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2" fillId="0" borderId="23" xfId="0" quotePrefix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center" wrapText="1" indent="1"/>
    </xf>
    <xf numFmtId="3" fontId="12" fillId="0" borderId="12" xfId="0" applyNumberFormat="1" applyFont="1" applyFill="1" applyBorder="1" applyAlignment="1">
      <alignment horizontal="left" vertical="center" wrapText="1" indent="1"/>
    </xf>
    <xf numFmtId="0" fontId="12" fillId="0" borderId="14" xfId="0" quotePrefix="1" applyFont="1" applyBorder="1" applyAlignment="1">
      <alignment horizontal="center" vertical="center" wrapText="1"/>
    </xf>
    <xf numFmtId="3" fontId="15" fillId="3" borderId="31" xfId="0" applyNumberFormat="1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center" wrapText="1"/>
    </xf>
    <xf numFmtId="0" fontId="31" fillId="0" borderId="33" xfId="0" applyFont="1" applyBorder="1" applyAlignment="1">
      <alignment horizontal="center" wrapText="1"/>
    </xf>
    <xf numFmtId="3" fontId="2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9" fillId="0" borderId="0" xfId="0" quotePrefix="1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</cellXfs>
  <cellStyles count="35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Normal" xfId="0" builtinId="0"/>
    <cellStyle name="Normal 54" xfId="2" xr:uid="{00000000-0005-0000-0000-000006000000}"/>
    <cellStyle name="ss15" xfId="5" xr:uid="{00000000-0005-0000-0000-000007000000}"/>
    <cellStyle name="ss16" xfId="3" xr:uid="{00000000-0005-0000-0000-000008000000}"/>
    <cellStyle name="ss17" xfId="6" xr:uid="{00000000-0005-0000-0000-000009000000}"/>
    <cellStyle name="ss22" xfId="4" xr:uid="{00000000-0005-0000-0000-00000A000000}"/>
    <cellStyle name="ss23" xfId="7" xr:uid="{00000000-0005-0000-0000-00000B000000}"/>
    <cellStyle name="style1450177004350" xfId="12" xr:uid="{00000000-0005-0000-0000-00000C000000}"/>
    <cellStyle name="style1450177004412" xfId="13" xr:uid="{00000000-0005-0000-0000-00000D000000}"/>
    <cellStyle name="style1450177004802" xfId="14" xr:uid="{00000000-0005-0000-0000-00000E000000}"/>
    <cellStyle name="style1450177004880" xfId="15" xr:uid="{00000000-0005-0000-0000-00000F000000}"/>
    <cellStyle name="style1450349638711" xfId="16" xr:uid="{00000000-0005-0000-0000-000010000000}"/>
    <cellStyle name="style1450349638821" xfId="17" xr:uid="{00000000-0005-0000-0000-000011000000}"/>
    <cellStyle name="style1450349638945" xfId="20" xr:uid="{00000000-0005-0000-0000-000012000000}"/>
    <cellStyle name="style1450349639039" xfId="21" xr:uid="{00000000-0005-0000-0000-000013000000}"/>
    <cellStyle name="style1450349639148" xfId="24" xr:uid="{00000000-0005-0000-0000-000014000000}"/>
    <cellStyle name="style1450349639257" xfId="25" xr:uid="{00000000-0005-0000-0000-000015000000}"/>
    <cellStyle name="style1450349642206" xfId="18" xr:uid="{00000000-0005-0000-0000-000016000000}"/>
    <cellStyle name="style1450349642518" xfId="19" xr:uid="{00000000-0005-0000-0000-000017000000}"/>
    <cellStyle name="style1450349642955" xfId="23" xr:uid="{00000000-0005-0000-0000-000018000000}"/>
    <cellStyle name="style1450349643407" xfId="27" xr:uid="{00000000-0005-0000-0000-000019000000}"/>
    <cellStyle name="style1450349644063" xfId="22" xr:uid="{00000000-0005-0000-0000-00001A000000}"/>
    <cellStyle name="style1450349644219" xfId="26" xr:uid="{00000000-0005-0000-0000-00001B000000}"/>
    <cellStyle name="style1450350415340" xfId="34" xr:uid="{00000000-0005-0000-0000-00001C000000}"/>
    <cellStyle name="style1450440032931" xfId="28" xr:uid="{00000000-0005-0000-0000-00001D000000}"/>
    <cellStyle name="style1450440033914" xfId="29" xr:uid="{00000000-0005-0000-0000-00001E000000}"/>
    <cellStyle name="style1450440037661" xfId="30" xr:uid="{00000000-0005-0000-0000-00001F000000}"/>
    <cellStyle name="style1450440037833" xfId="31" xr:uid="{00000000-0005-0000-0000-000020000000}"/>
    <cellStyle name="style1450440038550" xfId="32" xr:uid="{00000000-0005-0000-0000-000021000000}"/>
    <cellStyle name="style1450440038644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4.1'!$B$50:$B$65</c:f>
              <c:strCache>
                <c:ptCount val="16"/>
                <c:pt idx="0">
                  <c:v>Norway</c:v>
                </c:pt>
                <c:pt idx="1">
                  <c:v>Denmark</c:v>
                </c:pt>
                <c:pt idx="2">
                  <c:v>Ireland</c:v>
                </c:pt>
                <c:pt idx="3">
                  <c:v>Sweden</c:v>
                </c:pt>
                <c:pt idx="4">
                  <c:v>Italy</c:v>
                </c:pt>
                <c:pt idx="5">
                  <c:v>Netherlands</c:v>
                </c:pt>
                <c:pt idx="6">
                  <c:v>Australia</c:v>
                </c:pt>
                <c:pt idx="7">
                  <c:v>Belgium</c:v>
                </c:pt>
                <c:pt idx="8">
                  <c:v>Luxembourg</c:v>
                </c:pt>
                <c:pt idx="9">
                  <c:v>Germany</c:v>
                </c:pt>
                <c:pt idx="10">
                  <c:v>United Kingdom</c:v>
                </c:pt>
                <c:pt idx="11">
                  <c:v>Spain</c:v>
                </c:pt>
                <c:pt idx="12">
                  <c:v>Canada</c:v>
                </c:pt>
                <c:pt idx="13">
                  <c:v>Switzerland</c:v>
                </c:pt>
                <c:pt idx="14">
                  <c:v>USA</c:v>
                </c:pt>
                <c:pt idx="15">
                  <c:v>France</c:v>
                </c:pt>
              </c:strCache>
            </c:strRef>
          </c:cat>
          <c:val>
            <c:numRef>
              <c:f>'Chart 4.1'!$C$50:$C$65</c:f>
              <c:numCache>
                <c:formatCode>#,##0</c:formatCode>
                <c:ptCount val="16"/>
                <c:pt idx="0">
                  <c:v>1126</c:v>
                </c:pt>
                <c:pt idx="1">
                  <c:v>1138</c:v>
                </c:pt>
                <c:pt idx="2">
                  <c:v>1939</c:v>
                </c:pt>
                <c:pt idx="3">
                  <c:v>2850</c:v>
                </c:pt>
                <c:pt idx="4">
                  <c:v>4835</c:v>
                </c:pt>
                <c:pt idx="5">
                  <c:v>9398</c:v>
                </c:pt>
                <c:pt idx="6">
                  <c:v>15104</c:v>
                </c:pt>
                <c:pt idx="7">
                  <c:v>26358</c:v>
                </c:pt>
                <c:pt idx="8">
                  <c:v>56450</c:v>
                </c:pt>
                <c:pt idx="9">
                  <c:v>64379</c:v>
                </c:pt>
                <c:pt idx="10">
                  <c:v>79199</c:v>
                </c:pt>
                <c:pt idx="11">
                  <c:v>91620</c:v>
                </c:pt>
                <c:pt idx="12">
                  <c:v>139275</c:v>
                </c:pt>
                <c:pt idx="13">
                  <c:v>152577</c:v>
                </c:pt>
                <c:pt idx="14">
                  <c:v>198846</c:v>
                </c:pt>
                <c:pt idx="15">
                  <c:v>588223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C-45ED-8D79-5EEAC42EA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747264"/>
        <c:axId val="155792448"/>
      </c:barChart>
      <c:catAx>
        <c:axId val="15674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5792448"/>
        <c:crosses val="autoZero"/>
        <c:auto val="1"/>
        <c:lblAlgn val="ctr"/>
        <c:lblOffset val="100"/>
        <c:noMultiLvlLbl val="0"/>
      </c:catAx>
      <c:valAx>
        <c:axId val="155792448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747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4.10'!$C$50</c:f>
              <c:strCache>
                <c:ptCount val="1"/>
                <c:pt idx="0">
                  <c:v>Managers, professionals and technicians [ISCO 1/2/3]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4.10'!$B$51:$B$65</c:f>
              <c:strCache>
                <c:ptCount val="15"/>
                <c:pt idx="0">
                  <c:v>Denmark</c:v>
                </c:pt>
                <c:pt idx="1">
                  <c:v>Sweden</c:v>
                </c:pt>
                <c:pt idx="2">
                  <c:v>Ireland</c:v>
                </c:pt>
                <c:pt idx="3">
                  <c:v>Australia</c:v>
                </c:pt>
                <c:pt idx="4">
                  <c:v>Canada</c:v>
                </c:pt>
                <c:pt idx="5">
                  <c:v>United Kingdom</c:v>
                </c:pt>
                <c:pt idx="6">
                  <c:v>Netherlands</c:v>
                </c:pt>
                <c:pt idx="7">
                  <c:v>Italy</c:v>
                </c:pt>
                <c:pt idx="8">
                  <c:v>Spain</c:v>
                </c:pt>
                <c:pt idx="9">
                  <c:v>Belgium</c:v>
                </c:pt>
                <c:pt idx="10">
                  <c:v>France</c:v>
                </c:pt>
                <c:pt idx="11">
                  <c:v>Switzerland</c:v>
                </c:pt>
                <c:pt idx="12">
                  <c:v>Norway</c:v>
                </c:pt>
                <c:pt idx="13">
                  <c:v>Luxembourg</c:v>
                </c:pt>
                <c:pt idx="14">
                  <c:v>[Total]</c:v>
                </c:pt>
              </c:strCache>
            </c:strRef>
          </c:cat>
          <c:val>
            <c:numRef>
              <c:f>'Chart 4.10'!$C$51:$C$65</c:f>
              <c:numCache>
                <c:formatCode>0.0</c:formatCode>
                <c:ptCount val="15"/>
                <c:pt idx="0">
                  <c:v>44.759825327510917</c:v>
                </c:pt>
                <c:pt idx="1">
                  <c:v>41.568627450980394</c:v>
                </c:pt>
                <c:pt idx="2">
                  <c:v>40.197693574958812</c:v>
                </c:pt>
                <c:pt idx="3">
                  <c:v>30.26610295946282</c:v>
                </c:pt>
                <c:pt idx="4">
                  <c:v>29.448554135843981</c:v>
                </c:pt>
                <c:pt idx="5">
                  <c:v>26.999437042597108</c:v>
                </c:pt>
                <c:pt idx="6">
                  <c:v>26.457541191381495</c:v>
                </c:pt>
                <c:pt idx="7">
                  <c:v>23.220973782771537</c:v>
                </c:pt>
                <c:pt idx="8">
                  <c:v>21.386589900443806</c:v>
                </c:pt>
                <c:pt idx="9">
                  <c:v>21.008215085884988</c:v>
                </c:pt>
                <c:pt idx="10">
                  <c:v>16.74095648370146</c:v>
                </c:pt>
                <c:pt idx="11">
                  <c:v>13.448056580947359</c:v>
                </c:pt>
                <c:pt idx="12">
                  <c:v>10.405405405405405</c:v>
                </c:pt>
                <c:pt idx="13">
                  <c:v>9.8841931117461268</c:v>
                </c:pt>
                <c:pt idx="14">
                  <c:v>18.634700793880839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F-4AED-AAB8-1A69BD165B45}"/>
            </c:ext>
          </c:extLst>
        </c:ser>
        <c:ser>
          <c:idx val="1"/>
          <c:order val="1"/>
          <c:tx>
            <c:strRef>
              <c:f>'Chart 4.10'!$D$50</c:f>
              <c:strCache>
                <c:ptCount val="1"/>
                <c:pt idx="0">
                  <c:v>Workers [ISCO 4/5/6/7/8]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4.10'!$B$51:$B$65</c:f>
              <c:strCache>
                <c:ptCount val="15"/>
                <c:pt idx="0">
                  <c:v>Denmark</c:v>
                </c:pt>
                <c:pt idx="1">
                  <c:v>Sweden</c:v>
                </c:pt>
                <c:pt idx="2">
                  <c:v>Ireland</c:v>
                </c:pt>
                <c:pt idx="3">
                  <c:v>Australia</c:v>
                </c:pt>
                <c:pt idx="4">
                  <c:v>Canada</c:v>
                </c:pt>
                <c:pt idx="5">
                  <c:v>United Kingdom</c:v>
                </c:pt>
                <c:pt idx="6">
                  <c:v>Netherlands</c:v>
                </c:pt>
                <c:pt idx="7">
                  <c:v>Italy</c:v>
                </c:pt>
                <c:pt idx="8">
                  <c:v>Spain</c:v>
                </c:pt>
                <c:pt idx="9">
                  <c:v>Belgium</c:v>
                </c:pt>
                <c:pt idx="10">
                  <c:v>France</c:v>
                </c:pt>
                <c:pt idx="11">
                  <c:v>Switzerland</c:v>
                </c:pt>
                <c:pt idx="12">
                  <c:v>Norway</c:v>
                </c:pt>
                <c:pt idx="13">
                  <c:v>Luxembourg</c:v>
                </c:pt>
                <c:pt idx="14">
                  <c:v>[Total]</c:v>
                </c:pt>
              </c:strCache>
            </c:strRef>
          </c:cat>
          <c:val>
            <c:numRef>
              <c:f>'Chart 4.10'!$D$51:$D$65</c:f>
              <c:numCache>
                <c:formatCode>0.0</c:formatCode>
                <c:ptCount val="15"/>
                <c:pt idx="0">
                  <c:v>37.772925764192138</c:v>
                </c:pt>
                <c:pt idx="1">
                  <c:v>48.627450980392155</c:v>
                </c:pt>
                <c:pt idx="2">
                  <c:v>52.388797364085669</c:v>
                </c:pt>
                <c:pt idx="3">
                  <c:v>56.988311365332009</c:v>
                </c:pt>
                <c:pt idx="4">
                  <c:v>51.809011432414252</c:v>
                </c:pt>
                <c:pt idx="5">
                  <c:v>43.477200225182962</c:v>
                </c:pt>
                <c:pt idx="6">
                  <c:v>49.255386565272495</c:v>
                </c:pt>
                <c:pt idx="7">
                  <c:v>44.044943820224717</c:v>
                </c:pt>
                <c:pt idx="8">
                  <c:v>60.657310783255369</c:v>
                </c:pt>
                <c:pt idx="9">
                  <c:v>53.226288274831965</c:v>
                </c:pt>
                <c:pt idx="10">
                  <c:v>58.685817750928848</c:v>
                </c:pt>
                <c:pt idx="11">
                  <c:v>70.015044824270248</c:v>
                </c:pt>
                <c:pt idx="12">
                  <c:v>69.189189189189193</c:v>
                </c:pt>
                <c:pt idx="13">
                  <c:v>53.920890359452542</c:v>
                </c:pt>
                <c:pt idx="14">
                  <c:v>58.458560629060244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F-4AED-AAB8-1A69BD165B45}"/>
            </c:ext>
          </c:extLst>
        </c:ser>
        <c:ser>
          <c:idx val="2"/>
          <c:order val="2"/>
          <c:tx>
            <c:strRef>
              <c:f>'Chart 4.10'!$E$50</c:f>
              <c:strCache>
                <c:ptCount val="1"/>
                <c:pt idx="0">
                  <c:v>Elementary occupations [ISCO 9]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4.10'!$B$51:$B$65</c:f>
              <c:strCache>
                <c:ptCount val="15"/>
                <c:pt idx="0">
                  <c:v>Denmark</c:v>
                </c:pt>
                <c:pt idx="1">
                  <c:v>Sweden</c:v>
                </c:pt>
                <c:pt idx="2">
                  <c:v>Ireland</c:v>
                </c:pt>
                <c:pt idx="3">
                  <c:v>Australia</c:v>
                </c:pt>
                <c:pt idx="4">
                  <c:v>Canada</c:v>
                </c:pt>
                <c:pt idx="5">
                  <c:v>United Kingdom</c:v>
                </c:pt>
                <c:pt idx="6">
                  <c:v>Netherlands</c:v>
                </c:pt>
                <c:pt idx="7">
                  <c:v>Italy</c:v>
                </c:pt>
                <c:pt idx="8">
                  <c:v>Spain</c:v>
                </c:pt>
                <c:pt idx="9">
                  <c:v>Belgium</c:v>
                </c:pt>
                <c:pt idx="10">
                  <c:v>France</c:v>
                </c:pt>
                <c:pt idx="11">
                  <c:v>Switzerland</c:v>
                </c:pt>
                <c:pt idx="12">
                  <c:v>Norway</c:v>
                </c:pt>
                <c:pt idx="13">
                  <c:v>Luxembourg</c:v>
                </c:pt>
                <c:pt idx="14">
                  <c:v>[Total]</c:v>
                </c:pt>
              </c:strCache>
            </c:strRef>
          </c:cat>
          <c:val>
            <c:numRef>
              <c:f>'Chart 4.10'!$E$51:$E$65</c:f>
              <c:numCache>
                <c:formatCode>0.0</c:formatCode>
                <c:ptCount val="15"/>
                <c:pt idx="0">
                  <c:v>17.467248908296941</c:v>
                </c:pt>
                <c:pt idx="1">
                  <c:v>9.8039215686274517</c:v>
                </c:pt>
                <c:pt idx="2">
                  <c:v>7.4135090609555183</c:v>
                </c:pt>
                <c:pt idx="3">
                  <c:v>12.745585675205174</c:v>
                </c:pt>
                <c:pt idx="4">
                  <c:v>18.74243443174176</c:v>
                </c:pt>
                <c:pt idx="5">
                  <c:v>29.523362732219926</c:v>
                </c:pt>
                <c:pt idx="6">
                  <c:v>24.28707224334601</c:v>
                </c:pt>
                <c:pt idx="7">
                  <c:v>32.734082397003746</c:v>
                </c:pt>
                <c:pt idx="8">
                  <c:v>17.956099316300829</c:v>
                </c:pt>
                <c:pt idx="9">
                  <c:v>25.765496639283047</c:v>
                </c:pt>
                <c:pt idx="10">
                  <c:v>24.573225765369685</c:v>
                </c:pt>
                <c:pt idx="11">
                  <c:v>16.536898594782393</c:v>
                </c:pt>
                <c:pt idx="12">
                  <c:v>20.405405405405403</c:v>
                </c:pt>
                <c:pt idx="13">
                  <c:v>36.194916528801322</c:v>
                </c:pt>
                <c:pt idx="14">
                  <c:v>22.90673857705892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F-4AED-AAB8-1A69BD16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483968"/>
        <c:axId val="157925952"/>
      </c:barChart>
      <c:catAx>
        <c:axId val="1584839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925952"/>
        <c:crosses val="autoZero"/>
        <c:auto val="1"/>
        <c:lblAlgn val="ctr"/>
        <c:lblOffset val="100"/>
        <c:noMultiLvlLbl val="0"/>
      </c:catAx>
      <c:valAx>
        <c:axId val="15792595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8483968"/>
        <c:crosses val="max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0E-4062-A065-3A14A86E91A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0E-4062-A065-3A14A86E91A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0E-4062-A065-3A14A86E91A2}"/>
              </c:ext>
            </c:extLst>
          </c:dPt>
          <c:cat>
            <c:strRef>
              <c:f>'Chart 4.11'!$B$50:$B$64</c:f>
              <c:strCache>
                <c:ptCount val="15"/>
                <c:pt idx="0">
                  <c:v>Switzerland</c:v>
                </c:pt>
                <c:pt idx="1">
                  <c:v>United Kingdom</c:v>
                </c:pt>
                <c:pt idx="2">
                  <c:v>Spain</c:v>
                </c:pt>
                <c:pt idx="3">
                  <c:v>France</c:v>
                </c:pt>
                <c:pt idx="4">
                  <c:v>Luxembourg</c:v>
                </c:pt>
                <c:pt idx="5">
                  <c:v>Belgium</c:v>
                </c:pt>
                <c:pt idx="6">
                  <c:v>Ireland</c:v>
                </c:pt>
                <c:pt idx="7">
                  <c:v>Italy</c:v>
                </c:pt>
                <c:pt idx="8">
                  <c:v>Sweden</c:v>
                </c:pt>
                <c:pt idx="9">
                  <c:v>Norway</c:v>
                </c:pt>
                <c:pt idx="10">
                  <c:v>Denmark</c:v>
                </c:pt>
                <c:pt idx="11">
                  <c:v>Australia</c:v>
                </c:pt>
                <c:pt idx="12">
                  <c:v>Germany</c:v>
                </c:pt>
                <c:pt idx="13">
                  <c:v>United States of America</c:v>
                </c:pt>
                <c:pt idx="14">
                  <c:v>Canada</c:v>
                </c:pt>
              </c:strCache>
            </c:strRef>
          </c:cat>
          <c:val>
            <c:numRef>
              <c:f>'Chart 4.11'!$C$50:$C$64</c:f>
              <c:numCache>
                <c:formatCode>#,##0</c:formatCode>
                <c:ptCount val="15"/>
                <c:pt idx="0">
                  <c:v>58377</c:v>
                </c:pt>
                <c:pt idx="1">
                  <c:v>46936</c:v>
                </c:pt>
                <c:pt idx="2">
                  <c:v>38200</c:v>
                </c:pt>
                <c:pt idx="3">
                  <c:v>20523</c:v>
                </c:pt>
                <c:pt idx="4">
                  <c:v>18052</c:v>
                </c:pt>
                <c:pt idx="5">
                  <c:v>6488</c:v>
                </c:pt>
                <c:pt idx="6">
                  <c:v>1402</c:v>
                </c:pt>
                <c:pt idx="7">
                  <c:v>967</c:v>
                </c:pt>
                <c:pt idx="8">
                  <c:v>575</c:v>
                </c:pt>
                <c:pt idx="9">
                  <c:v>543</c:v>
                </c:pt>
                <c:pt idx="10">
                  <c:v>504</c:v>
                </c:pt>
                <c:pt idx="11">
                  <c:v>145</c:v>
                </c:pt>
                <c:pt idx="12">
                  <c:v>-3341</c:v>
                </c:pt>
                <c:pt idx="13">
                  <c:v>-7494</c:v>
                </c:pt>
                <c:pt idx="14">
                  <c:v>-14710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0E-4062-A065-3A14A86E9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981184"/>
        <c:axId val="157928256"/>
      </c:barChart>
      <c:catAx>
        <c:axId val="1579811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7928256"/>
        <c:crosses val="autoZero"/>
        <c:auto val="1"/>
        <c:lblAlgn val="ctr"/>
        <c:lblOffset val="100"/>
        <c:noMultiLvlLbl val="0"/>
      </c:catAx>
      <c:valAx>
        <c:axId val="157928256"/>
        <c:scaling>
          <c:orientation val="minMax"/>
          <c:max val="6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981184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88F-4DA8-876C-369A9D959CB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88F-4DA8-876C-369A9D959CB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88F-4DA8-876C-369A9D959CB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88F-4DA8-876C-369A9D959CB9}"/>
              </c:ext>
            </c:extLst>
          </c:dPt>
          <c:cat>
            <c:strRef>
              <c:f>'Chart 4.12'!$B$50:$B$62</c:f>
              <c:strCache>
                <c:ptCount val="13"/>
                <c:pt idx="0">
                  <c:v>Luxembourg</c:v>
                </c:pt>
                <c:pt idx="1">
                  <c:v>Australia</c:v>
                </c:pt>
                <c:pt idx="2">
                  <c:v>France</c:v>
                </c:pt>
                <c:pt idx="3">
                  <c:v>Italy</c:v>
                </c:pt>
                <c:pt idx="4">
                  <c:v>Sweden</c:v>
                </c:pt>
                <c:pt idx="5">
                  <c:v>Canada</c:v>
                </c:pt>
                <c:pt idx="6">
                  <c:v>Ireland</c:v>
                </c:pt>
                <c:pt idx="7">
                  <c:v>United States of America</c:v>
                </c:pt>
                <c:pt idx="8">
                  <c:v>Denmark</c:v>
                </c:pt>
                <c:pt idx="9">
                  <c:v>Belgium</c:v>
                </c:pt>
                <c:pt idx="10">
                  <c:v>United Kingdom</c:v>
                </c:pt>
                <c:pt idx="11">
                  <c:v>Spain</c:v>
                </c:pt>
                <c:pt idx="12">
                  <c:v>Norway</c:v>
                </c:pt>
              </c:strCache>
            </c:strRef>
          </c:cat>
          <c:val>
            <c:numRef>
              <c:f>'Chart 4.12'!$C$50:$C$62</c:f>
              <c:numCache>
                <c:formatCode>0.0</c:formatCode>
                <c:ptCount val="13"/>
                <c:pt idx="0">
                  <c:v>116.13897551934858</c:v>
                </c:pt>
                <c:pt idx="1">
                  <c:v>115.37169160735874</c:v>
                </c:pt>
                <c:pt idx="2">
                  <c:v>97.224856145887458</c:v>
                </c:pt>
                <c:pt idx="3">
                  <c:v>87.967479674796721</c:v>
                </c:pt>
                <c:pt idx="4">
                  <c:v>87.414187643020625</c:v>
                </c:pt>
                <c:pt idx="5">
                  <c:v>62.740418640584494</c:v>
                </c:pt>
                <c:pt idx="6">
                  <c:v>47.705002578648816</c:v>
                </c:pt>
                <c:pt idx="7">
                  <c:v>42.616006634090638</c:v>
                </c:pt>
                <c:pt idx="8">
                  <c:v>37.813338266580331</c:v>
                </c:pt>
                <c:pt idx="9">
                  <c:v>27.322062414141655</c:v>
                </c:pt>
                <c:pt idx="10">
                  <c:v>1.7920057175879975</c:v>
                </c:pt>
                <c:pt idx="11">
                  <c:v>-8.6082640205208207</c:v>
                </c:pt>
                <c:pt idx="12">
                  <c:v>-31.431520330276982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8F-4DA8-876C-369A9D95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872128"/>
        <c:axId val="157929984"/>
      </c:barChart>
      <c:catAx>
        <c:axId val="157872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7929984"/>
        <c:crosses val="autoZero"/>
        <c:auto val="1"/>
        <c:lblAlgn val="ctr"/>
        <c:lblOffset val="100"/>
        <c:noMultiLvlLbl val="0"/>
      </c:catAx>
      <c:valAx>
        <c:axId val="157929984"/>
        <c:scaling>
          <c:orientation val="minMax"/>
          <c:max val="12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/>
                  <a:t>Percentage change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87212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6EC-45F9-81A0-BB2167C97AD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6EC-45F9-81A0-BB2167C97AD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6EC-45F9-81A0-BB2167C97A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6EC-45F9-81A0-BB2167C97AD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6EC-45F9-81A0-BB2167C97AD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6EC-45F9-81A0-BB2167C97AD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56EC-45F9-81A0-BB2167C97ADE}"/>
              </c:ext>
            </c:extLst>
          </c:dPt>
          <c:cat>
            <c:strRef>
              <c:f>'Chart 4.13'!$B$50:$B$61</c:f>
              <c:strCache>
                <c:ptCount val="12"/>
                <c:pt idx="0">
                  <c:v>Luxembourg</c:v>
                </c:pt>
                <c:pt idx="1">
                  <c:v>France</c:v>
                </c:pt>
                <c:pt idx="2">
                  <c:v>Italy</c:v>
                </c:pt>
                <c:pt idx="3">
                  <c:v>Canada</c:v>
                </c:pt>
                <c:pt idx="4">
                  <c:v>Belgium</c:v>
                </c:pt>
                <c:pt idx="5">
                  <c:v>United States of America</c:v>
                </c:pt>
                <c:pt idx="6">
                  <c:v>Australia</c:v>
                </c:pt>
                <c:pt idx="7">
                  <c:v>Sweden</c:v>
                </c:pt>
                <c:pt idx="8">
                  <c:v>Denmark</c:v>
                </c:pt>
                <c:pt idx="9">
                  <c:v>Norway</c:v>
                </c:pt>
                <c:pt idx="10">
                  <c:v>Ireland</c:v>
                </c:pt>
                <c:pt idx="11">
                  <c:v>Spain</c:v>
                </c:pt>
              </c:strCache>
            </c:strRef>
          </c:cat>
          <c:val>
            <c:numRef>
              <c:f>'Chart 4.13'!$C$50:$C$61</c:f>
              <c:numCache>
                <c:formatCode>0.0</c:formatCode>
                <c:ptCount val="12"/>
                <c:pt idx="0">
                  <c:v>136.83297610496132</c:v>
                </c:pt>
                <c:pt idx="1">
                  <c:v>45.938151405952397</c:v>
                </c:pt>
                <c:pt idx="2">
                  <c:v>15.755586382967607</c:v>
                </c:pt>
                <c:pt idx="3">
                  <c:v>12.381789861571619</c:v>
                </c:pt>
                <c:pt idx="4">
                  <c:v>12.19893386715745</c:v>
                </c:pt>
                <c:pt idx="5">
                  <c:v>10.61801936855997</c:v>
                </c:pt>
                <c:pt idx="6">
                  <c:v>6.3860086004812189</c:v>
                </c:pt>
                <c:pt idx="7">
                  <c:v>2.7647111392754482</c:v>
                </c:pt>
                <c:pt idx="8">
                  <c:v>-31.320829040664194</c:v>
                </c:pt>
                <c:pt idx="9">
                  <c:v>-48.22380106571935</c:v>
                </c:pt>
                <c:pt idx="10">
                  <c:v>-48.568064060292038</c:v>
                </c:pt>
                <c:pt idx="11">
                  <c:v>-54.747232284912386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EC-45F9-81A0-BB2167C97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874176"/>
        <c:axId val="157931712"/>
      </c:barChart>
      <c:catAx>
        <c:axId val="157874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7931712"/>
        <c:crosses val="autoZero"/>
        <c:auto val="1"/>
        <c:lblAlgn val="ctr"/>
        <c:lblOffset val="100"/>
        <c:noMultiLvlLbl val="0"/>
      </c:catAx>
      <c:valAx>
        <c:axId val="157931712"/>
        <c:scaling>
          <c:orientation val="minMax"/>
          <c:min val="-6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/>
                  <a:t>Percentage change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874176"/>
        <c:crosses val="max"/>
        <c:crossBetween val="between"/>
        <c:majorUnit val="3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CC6-4F3C-B10D-9DA0A1C2735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CC6-4F3C-B10D-9DA0A1C2735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CC6-4F3C-B10D-9DA0A1C2735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CC6-4F3C-B10D-9DA0A1C2735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CC6-4F3C-B10D-9DA0A1C2735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2CC6-4F3C-B10D-9DA0A1C2735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2CC6-4F3C-B10D-9DA0A1C27351}"/>
              </c:ext>
            </c:extLst>
          </c:dPt>
          <c:cat>
            <c:strRef>
              <c:f>'Chart 4.14'!$B$50:$B$63</c:f>
              <c:strCache>
                <c:ptCount val="14"/>
                <c:pt idx="0">
                  <c:v>Luxembourg</c:v>
                </c:pt>
                <c:pt idx="1">
                  <c:v>Italy</c:v>
                </c:pt>
                <c:pt idx="2">
                  <c:v>Ireland</c:v>
                </c:pt>
                <c:pt idx="3">
                  <c:v>United States of America</c:v>
                </c:pt>
                <c:pt idx="4">
                  <c:v>Belgium</c:v>
                </c:pt>
                <c:pt idx="5">
                  <c:v>Canada</c:v>
                </c:pt>
                <c:pt idx="6">
                  <c:v>France</c:v>
                </c:pt>
                <c:pt idx="7">
                  <c:v>Australia</c:v>
                </c:pt>
                <c:pt idx="8">
                  <c:v>Switzerland</c:v>
                </c:pt>
                <c:pt idx="9">
                  <c:v>Sweden</c:v>
                </c:pt>
                <c:pt idx="10">
                  <c:v>Spain</c:v>
                </c:pt>
                <c:pt idx="11">
                  <c:v>United Kingdom</c:v>
                </c:pt>
                <c:pt idx="12">
                  <c:v>Norway</c:v>
                </c:pt>
                <c:pt idx="13">
                  <c:v>Denmark</c:v>
                </c:pt>
              </c:strCache>
            </c:strRef>
          </c:cat>
          <c:val>
            <c:numRef>
              <c:f>'Chart 4.14'!$C$50:$C$63</c:f>
              <c:numCache>
                <c:formatCode>0.0</c:formatCode>
                <c:ptCount val="14"/>
                <c:pt idx="0">
                  <c:v>62.335381511415875</c:v>
                </c:pt>
                <c:pt idx="1">
                  <c:v>46.299493659986155</c:v>
                </c:pt>
                <c:pt idx="2">
                  <c:v>30.568771626297575</c:v>
                </c:pt>
                <c:pt idx="3">
                  <c:v>4.6625000061679316</c:v>
                </c:pt>
                <c:pt idx="4">
                  <c:v>4.0911568601620445</c:v>
                </c:pt>
                <c:pt idx="5">
                  <c:v>3.3804833457128609</c:v>
                </c:pt>
                <c:pt idx="6">
                  <c:v>0.91700823289566813</c:v>
                </c:pt>
                <c:pt idx="7">
                  <c:v>0.33265500046692864</c:v>
                </c:pt>
                <c:pt idx="8">
                  <c:v>-2.8198680125882731</c:v>
                </c:pt>
                <c:pt idx="9">
                  <c:v>-15.725534521898538</c:v>
                </c:pt>
                <c:pt idx="10">
                  <c:v>-22.236344319942248</c:v>
                </c:pt>
                <c:pt idx="11">
                  <c:v>-22.554587418564125</c:v>
                </c:pt>
                <c:pt idx="12">
                  <c:v>-40.699797538163438</c:v>
                </c:pt>
                <c:pt idx="13">
                  <c:v>-49.613822071244954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C6-4F3C-B10D-9DA0A1C27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873152"/>
        <c:axId val="158294016"/>
      </c:barChart>
      <c:catAx>
        <c:axId val="157873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8294016"/>
        <c:crosses val="autoZero"/>
        <c:auto val="1"/>
        <c:lblAlgn val="ctr"/>
        <c:lblOffset val="100"/>
        <c:noMultiLvlLbl val="0"/>
      </c:catAx>
      <c:valAx>
        <c:axId val="15829401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/>
                  <a:t>Percentage change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8731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174-4AE8-BE8B-4A5E767485C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174-4AE8-BE8B-4A5E767485C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174-4AE8-BE8B-4A5E767485C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174-4AE8-BE8B-4A5E767485C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174-4AE8-BE8B-4A5E767485C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174-4AE8-BE8B-4A5E767485C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174-4AE8-BE8B-4A5E767485C4}"/>
              </c:ext>
            </c:extLst>
          </c:dPt>
          <c:cat>
            <c:strRef>
              <c:f>'Chart 4.15'!$B$50:$B$63</c:f>
              <c:strCache>
                <c:ptCount val="14"/>
                <c:pt idx="0">
                  <c:v>Norway</c:v>
                </c:pt>
                <c:pt idx="1">
                  <c:v>Switzerland</c:v>
                </c:pt>
                <c:pt idx="2">
                  <c:v>United Kingdom</c:v>
                </c:pt>
                <c:pt idx="3">
                  <c:v>Australia</c:v>
                </c:pt>
                <c:pt idx="4">
                  <c:v>Luxembourg</c:v>
                </c:pt>
                <c:pt idx="5">
                  <c:v>Spain</c:v>
                </c:pt>
                <c:pt idx="6">
                  <c:v>Sweden</c:v>
                </c:pt>
                <c:pt idx="7">
                  <c:v>Canada</c:v>
                </c:pt>
                <c:pt idx="8">
                  <c:v>France</c:v>
                </c:pt>
                <c:pt idx="9">
                  <c:v>United States of America</c:v>
                </c:pt>
                <c:pt idx="10">
                  <c:v>Italy</c:v>
                </c:pt>
                <c:pt idx="11">
                  <c:v>Denmark</c:v>
                </c:pt>
                <c:pt idx="12">
                  <c:v>Ireland</c:v>
                </c:pt>
                <c:pt idx="13">
                  <c:v>Belgium</c:v>
                </c:pt>
              </c:strCache>
            </c:strRef>
          </c:cat>
          <c:val>
            <c:numRef>
              <c:f>'Chart 4.15'!$C$50:$C$63</c:f>
              <c:numCache>
                <c:formatCode>0.0</c:formatCode>
                <c:ptCount val="14"/>
                <c:pt idx="0">
                  <c:v>175.03203837281688</c:v>
                </c:pt>
                <c:pt idx="1">
                  <c:v>124.33950014883126</c:v>
                </c:pt>
                <c:pt idx="2">
                  <c:v>98.685215628789678</c:v>
                </c:pt>
                <c:pt idx="3">
                  <c:v>95.847675546947897</c:v>
                </c:pt>
                <c:pt idx="4">
                  <c:v>95.455883082273431</c:v>
                </c:pt>
                <c:pt idx="5">
                  <c:v>73.124623833729231</c:v>
                </c:pt>
                <c:pt idx="6">
                  <c:v>67.357294980674652</c:v>
                </c:pt>
                <c:pt idx="7">
                  <c:v>65.122484574316672</c:v>
                </c:pt>
                <c:pt idx="8">
                  <c:v>57.355456291760532</c:v>
                </c:pt>
                <c:pt idx="9">
                  <c:v>29.035133948252792</c:v>
                </c:pt>
                <c:pt idx="10">
                  <c:v>27.424242424242436</c:v>
                </c:pt>
                <c:pt idx="11">
                  <c:v>9.0478606460341524</c:v>
                </c:pt>
                <c:pt idx="12">
                  <c:v>6.0018467220683362</c:v>
                </c:pt>
                <c:pt idx="13">
                  <c:v>-0.81709981229670348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74-4AE8-BE8B-4A5E76748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875200"/>
        <c:axId val="158295744"/>
      </c:barChart>
      <c:catAx>
        <c:axId val="157875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8295744"/>
        <c:crosses val="autoZero"/>
        <c:auto val="1"/>
        <c:lblAlgn val="ctr"/>
        <c:lblOffset val="100"/>
        <c:noMultiLvlLbl val="0"/>
      </c:catAx>
      <c:valAx>
        <c:axId val="15829574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/>
                  <a:t>Percentage change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87520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4.2'!$C$50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4.2'!$B$51:$B$67</c:f>
              <c:strCache>
                <c:ptCount val="17"/>
                <c:pt idx="0">
                  <c:v>Ireland</c:v>
                </c:pt>
                <c:pt idx="1">
                  <c:v>Spain</c:v>
                </c:pt>
                <c:pt idx="2">
                  <c:v>Norway</c:v>
                </c:pt>
                <c:pt idx="3">
                  <c:v>Denmark</c:v>
                </c:pt>
                <c:pt idx="4">
                  <c:v>Switzerland</c:v>
                </c:pt>
                <c:pt idx="5">
                  <c:v>Sweden</c:v>
                </c:pt>
                <c:pt idx="6">
                  <c:v>Germany</c:v>
                </c:pt>
                <c:pt idx="7">
                  <c:v>Luxembourg</c:v>
                </c:pt>
                <c:pt idx="8">
                  <c:v>Belgium</c:v>
                </c:pt>
                <c:pt idx="9">
                  <c:v>France</c:v>
                </c:pt>
                <c:pt idx="10">
                  <c:v>Australia</c:v>
                </c:pt>
                <c:pt idx="11">
                  <c:v>Netherlands</c:v>
                </c:pt>
                <c:pt idx="12">
                  <c:v>United Kingdom</c:v>
                </c:pt>
                <c:pt idx="13">
                  <c:v>United States of America</c:v>
                </c:pt>
                <c:pt idx="14">
                  <c:v>Canada</c:v>
                </c:pt>
                <c:pt idx="15">
                  <c:v>Italy</c:v>
                </c:pt>
                <c:pt idx="16">
                  <c:v>[Total]</c:v>
                </c:pt>
              </c:strCache>
            </c:strRef>
          </c:cat>
          <c:val>
            <c:numRef>
              <c:f>'Chart 4.2'!$C$51:$C$67</c:f>
              <c:numCache>
                <c:formatCode>#\ ##0.0</c:formatCode>
                <c:ptCount val="17"/>
                <c:pt idx="0">
                  <c:v>59.669932955131507</c:v>
                </c:pt>
                <c:pt idx="1">
                  <c:v>58.000436585898271</c:v>
                </c:pt>
                <c:pt idx="2">
                  <c:v>56.305506216696266</c:v>
                </c:pt>
                <c:pt idx="3">
                  <c:v>54.745166959578206</c:v>
                </c:pt>
                <c:pt idx="4">
                  <c:v>54.280133965145474</c:v>
                </c:pt>
                <c:pt idx="5">
                  <c:v>54.035087719298247</c:v>
                </c:pt>
                <c:pt idx="6">
                  <c:v>53.298435825346779</c:v>
                </c:pt>
                <c:pt idx="7">
                  <c:v>52.635961027457924</c:v>
                </c:pt>
                <c:pt idx="8">
                  <c:v>51.115410880946968</c:v>
                </c:pt>
                <c:pt idx="9">
                  <c:v>51.042036778568665</c:v>
                </c:pt>
                <c:pt idx="10">
                  <c:v>50.926906779661017</c:v>
                </c:pt>
                <c:pt idx="11">
                  <c:v>50.829963822089809</c:v>
                </c:pt>
                <c:pt idx="12">
                  <c:v>49.883205596030258</c:v>
                </c:pt>
                <c:pt idx="13">
                  <c:v>49.173229534413565</c:v>
                </c:pt>
                <c:pt idx="14">
                  <c:v>49.115060132830727</c:v>
                </c:pt>
                <c:pt idx="15">
                  <c:v>29.472595656670116</c:v>
                </c:pt>
                <c:pt idx="16">
                  <c:v>51.452106735312476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F-4413-A093-6243C4C51279}"/>
            </c:ext>
          </c:extLst>
        </c:ser>
        <c:ser>
          <c:idx val="1"/>
          <c:order val="1"/>
          <c:tx>
            <c:strRef>
              <c:f>'Chart 4.2'!$D$50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4.2'!$B$51:$B$67</c:f>
              <c:strCache>
                <c:ptCount val="17"/>
                <c:pt idx="0">
                  <c:v>Ireland</c:v>
                </c:pt>
                <c:pt idx="1">
                  <c:v>Spain</c:v>
                </c:pt>
                <c:pt idx="2">
                  <c:v>Norway</c:v>
                </c:pt>
                <c:pt idx="3">
                  <c:v>Denmark</c:v>
                </c:pt>
                <c:pt idx="4">
                  <c:v>Switzerland</c:v>
                </c:pt>
                <c:pt idx="5">
                  <c:v>Sweden</c:v>
                </c:pt>
                <c:pt idx="6">
                  <c:v>Germany</c:v>
                </c:pt>
                <c:pt idx="7">
                  <c:v>Luxembourg</c:v>
                </c:pt>
                <c:pt idx="8">
                  <c:v>Belgium</c:v>
                </c:pt>
                <c:pt idx="9">
                  <c:v>France</c:v>
                </c:pt>
                <c:pt idx="10">
                  <c:v>Australia</c:v>
                </c:pt>
                <c:pt idx="11">
                  <c:v>Netherlands</c:v>
                </c:pt>
                <c:pt idx="12">
                  <c:v>United Kingdom</c:v>
                </c:pt>
                <c:pt idx="13">
                  <c:v>United States of America</c:v>
                </c:pt>
                <c:pt idx="14">
                  <c:v>Canada</c:v>
                </c:pt>
                <c:pt idx="15">
                  <c:v>Italy</c:v>
                </c:pt>
                <c:pt idx="16">
                  <c:v>[Total]</c:v>
                </c:pt>
              </c:strCache>
            </c:strRef>
          </c:cat>
          <c:val>
            <c:numRef>
              <c:f>'Chart 4.2'!$D$51:$D$67</c:f>
              <c:numCache>
                <c:formatCode>#\ ##0.0</c:formatCode>
                <c:ptCount val="17"/>
                <c:pt idx="0">
                  <c:v>40.330067044868493</c:v>
                </c:pt>
                <c:pt idx="1">
                  <c:v>41.999563414101729</c:v>
                </c:pt>
                <c:pt idx="2">
                  <c:v>43.694493783303727</c:v>
                </c:pt>
                <c:pt idx="3">
                  <c:v>45.254833040421794</c:v>
                </c:pt>
                <c:pt idx="4">
                  <c:v>45.719866034854533</c:v>
                </c:pt>
                <c:pt idx="5">
                  <c:v>45.964912280701753</c:v>
                </c:pt>
                <c:pt idx="6">
                  <c:v>46.701564174653228</c:v>
                </c:pt>
                <c:pt idx="7">
                  <c:v>47.364038972542069</c:v>
                </c:pt>
                <c:pt idx="8">
                  <c:v>48.884589119053039</c:v>
                </c:pt>
                <c:pt idx="9">
                  <c:v>48.957963221431328</c:v>
                </c:pt>
                <c:pt idx="10">
                  <c:v>49.073093220338983</c:v>
                </c:pt>
                <c:pt idx="11">
                  <c:v>49.170036177910191</c:v>
                </c:pt>
                <c:pt idx="12">
                  <c:v>50.116794403969742</c:v>
                </c:pt>
                <c:pt idx="13">
                  <c:v>50.826770465586435</c:v>
                </c:pt>
                <c:pt idx="14">
                  <c:v>50.884939867169265</c:v>
                </c:pt>
                <c:pt idx="15">
                  <c:v>70.527404343329891</c:v>
                </c:pt>
                <c:pt idx="16">
                  <c:v>48.547893264687531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F-4413-A093-6243C4C51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530688"/>
        <c:axId val="155794176"/>
      </c:barChart>
      <c:catAx>
        <c:axId val="156530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5794176"/>
        <c:crosses val="autoZero"/>
        <c:auto val="1"/>
        <c:lblAlgn val="ctr"/>
        <c:lblOffset val="100"/>
        <c:noMultiLvlLbl val="0"/>
      </c:catAx>
      <c:valAx>
        <c:axId val="1557941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6530688"/>
        <c:crosses val="max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4.3'!$C$50</c:f>
              <c:strCache>
                <c:ptCount val="1"/>
                <c:pt idx="0">
                  <c:v>15-24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4.3'!$B$51:$B$65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7">
                  <c:v>Belgium</c:v>
                </c:pt>
                <c:pt idx="8">
                  <c:v>Denmark</c:v>
                </c:pt>
                <c:pt idx="9">
                  <c:v>United Kingdom</c:v>
                </c:pt>
                <c:pt idx="10">
                  <c:v>Netherlands</c:v>
                </c:pt>
                <c:pt idx="11">
                  <c:v>Luxembourg</c:v>
                </c:pt>
                <c:pt idx="12">
                  <c:v>Norway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4.3'!$C$51:$C$65</c:f>
              <c:numCache>
                <c:formatCode>0.0</c:formatCode>
                <c:ptCount val="15"/>
                <c:pt idx="0">
                  <c:v>1.4862681744749595</c:v>
                </c:pt>
                <c:pt idx="1">
                  <c:v>2.8601694915254239</c:v>
                </c:pt>
                <c:pt idx="2">
                  <c:v>3.3412791808736406</c:v>
                </c:pt>
                <c:pt idx="3">
                  <c:v>7.0175438596491224</c:v>
                </c:pt>
                <c:pt idx="4">
                  <c:v>4.273889324286877</c:v>
                </c:pt>
                <c:pt idx="5">
                  <c:v>6.4115822130299902</c:v>
                </c:pt>
                <c:pt idx="6">
                  <c:v>9.0482427417594415</c:v>
                </c:pt>
                <c:pt idx="7">
                  <c:v>11.104787920176037</c:v>
                </c:pt>
                <c:pt idx="8">
                  <c:v>16.432337434094904</c:v>
                </c:pt>
                <c:pt idx="9">
                  <c:v>15.831007967272315</c:v>
                </c:pt>
                <c:pt idx="10">
                  <c:v>9.619067886784423</c:v>
                </c:pt>
                <c:pt idx="11">
                  <c:v>11.038086802480072</c:v>
                </c:pt>
                <c:pt idx="12">
                  <c:v>10.213143872113676</c:v>
                </c:pt>
                <c:pt idx="13">
                  <c:v>11.707065497679215</c:v>
                </c:pt>
                <c:pt idx="14">
                  <c:v>5.4640643639985624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0-4F9C-9EB9-547ADBA1DF40}"/>
            </c:ext>
          </c:extLst>
        </c:ser>
        <c:ser>
          <c:idx val="1"/>
          <c:order val="1"/>
          <c:tx>
            <c:strRef>
              <c:f>'Chart 4.3'!$D$50</c:f>
              <c:strCache>
                <c:ptCount val="1"/>
                <c:pt idx="0">
                  <c:v>25-64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4.3'!$B$51:$B$65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7">
                  <c:v>Belgium</c:v>
                </c:pt>
                <c:pt idx="8">
                  <c:v>Denmark</c:v>
                </c:pt>
                <c:pt idx="9">
                  <c:v>United Kingdom</c:v>
                </c:pt>
                <c:pt idx="10">
                  <c:v>Netherlands</c:v>
                </c:pt>
                <c:pt idx="11">
                  <c:v>Luxembourg</c:v>
                </c:pt>
                <c:pt idx="12">
                  <c:v>Norway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4.3'!$D$51:$D$65</c:f>
              <c:numCache>
                <c:formatCode>0.0</c:formatCode>
                <c:ptCount val="15"/>
                <c:pt idx="0">
                  <c:v>70.924430084365468</c:v>
                </c:pt>
                <c:pt idx="1">
                  <c:v>74.132680084745758</c:v>
                </c:pt>
                <c:pt idx="2">
                  <c:v>73.844583245325524</c:v>
                </c:pt>
                <c:pt idx="3">
                  <c:v>74.035087719298247</c:v>
                </c:pt>
                <c:pt idx="4">
                  <c:v>79.603143705703445</c:v>
                </c:pt>
                <c:pt idx="5">
                  <c:v>81.633919338159259</c:v>
                </c:pt>
                <c:pt idx="6">
                  <c:v>79.283999126828206</c:v>
                </c:pt>
                <c:pt idx="7">
                  <c:v>80.366492146596855</c:v>
                </c:pt>
                <c:pt idx="8">
                  <c:v>75.307557117750434</c:v>
                </c:pt>
                <c:pt idx="9">
                  <c:v>77.685324309650369</c:v>
                </c:pt>
                <c:pt idx="10">
                  <c:v>85.018088955096829</c:v>
                </c:pt>
                <c:pt idx="11">
                  <c:v>83.603188662533213</c:v>
                </c:pt>
                <c:pt idx="12">
                  <c:v>85.435168738898753</c:v>
                </c:pt>
                <c:pt idx="13">
                  <c:v>86.642599277978334</c:v>
                </c:pt>
                <c:pt idx="14">
                  <c:v>77.704874722887254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0-4F9C-9EB9-547ADBA1DF40}"/>
            </c:ext>
          </c:extLst>
        </c:ser>
        <c:ser>
          <c:idx val="2"/>
          <c:order val="2"/>
          <c:tx>
            <c:strRef>
              <c:f>'Chart 4.3'!$E$50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4.3'!$B$51:$B$65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7">
                  <c:v>Belgium</c:v>
                </c:pt>
                <c:pt idx="8">
                  <c:v>Denmark</c:v>
                </c:pt>
                <c:pt idx="9">
                  <c:v>United Kingdom</c:v>
                </c:pt>
                <c:pt idx="10">
                  <c:v>Netherlands</c:v>
                </c:pt>
                <c:pt idx="11">
                  <c:v>Luxembourg</c:v>
                </c:pt>
                <c:pt idx="12">
                  <c:v>Norway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4.3'!$E$51:$E$65</c:f>
              <c:numCache>
                <c:formatCode>0.0</c:formatCode>
                <c:ptCount val="15"/>
                <c:pt idx="0">
                  <c:v>27.589301741159577</c:v>
                </c:pt>
                <c:pt idx="1">
                  <c:v>23.007150423728813</c:v>
                </c:pt>
                <c:pt idx="2">
                  <c:v>22.814137573800831</c:v>
                </c:pt>
                <c:pt idx="3">
                  <c:v>18.947368421052634</c:v>
                </c:pt>
                <c:pt idx="4">
                  <c:v>16.122966970009671</c:v>
                </c:pt>
                <c:pt idx="5">
                  <c:v>11.954498448810755</c:v>
                </c:pt>
                <c:pt idx="6">
                  <c:v>11.667758131412356</c:v>
                </c:pt>
                <c:pt idx="7">
                  <c:v>8.5287199332271033</c:v>
                </c:pt>
                <c:pt idx="8">
                  <c:v>8.2601054481546576</c:v>
                </c:pt>
                <c:pt idx="9">
                  <c:v>6.4836677230773114</c:v>
                </c:pt>
                <c:pt idx="10">
                  <c:v>5.3628431581187481</c:v>
                </c:pt>
                <c:pt idx="11">
                  <c:v>5.3587245349867141</c:v>
                </c:pt>
                <c:pt idx="12">
                  <c:v>4.3516873889875667</c:v>
                </c:pt>
                <c:pt idx="13">
                  <c:v>1.6503352243424447</c:v>
                </c:pt>
                <c:pt idx="14">
                  <c:v>16.831060913114182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0-4F9C-9EB9-547ADBA1D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749312"/>
        <c:axId val="157230208"/>
      </c:barChart>
      <c:catAx>
        <c:axId val="1567493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230208"/>
        <c:crosses val="autoZero"/>
        <c:auto val="1"/>
        <c:lblAlgn val="ctr"/>
        <c:lblOffset val="100"/>
        <c:noMultiLvlLbl val="0"/>
      </c:catAx>
      <c:valAx>
        <c:axId val="15723020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6749312"/>
        <c:crosses val="max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4.4'!$C$50</c:f>
              <c:strCache>
                <c:ptCount val="1"/>
                <c:pt idx="0">
                  <c:v>Portuguese (or other foreigner nationality)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4.4'!$B$51:$B$65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Italy</c:v>
                </c:pt>
                <c:pt idx="5">
                  <c:v>Netherlands</c:v>
                </c:pt>
                <c:pt idx="6">
                  <c:v>France</c:v>
                </c:pt>
                <c:pt idx="7">
                  <c:v>Denmark</c:v>
                </c:pt>
                <c:pt idx="8">
                  <c:v>Norway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Luxembourg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4.4'!$C$51:$C$65</c:f>
              <c:numCache>
                <c:formatCode>0.0</c:formatCode>
                <c:ptCount val="15"/>
                <c:pt idx="0">
                  <c:v>16.683409873708381</c:v>
                </c:pt>
                <c:pt idx="1">
                  <c:v>18.869448183041722</c:v>
                </c:pt>
                <c:pt idx="2">
                  <c:v>31.978013135793525</c:v>
                </c:pt>
                <c:pt idx="3">
                  <c:v>39.696312364425161</c:v>
                </c:pt>
                <c:pt idx="4">
                  <c:v>61.993382961124901</c:v>
                </c:pt>
                <c:pt idx="5">
                  <c:v>68.105285592497864</c:v>
                </c:pt>
                <c:pt idx="6">
                  <c:v>68.237308132349355</c:v>
                </c:pt>
                <c:pt idx="7">
                  <c:v>74.868189806678387</c:v>
                </c:pt>
                <c:pt idx="8">
                  <c:v>80.106571936056838</c:v>
                </c:pt>
                <c:pt idx="9">
                  <c:v>82.973031990391959</c:v>
                </c:pt>
                <c:pt idx="10">
                  <c:v>89.593224201450866</c:v>
                </c:pt>
                <c:pt idx="11">
                  <c:v>91.541725249157039</c:v>
                </c:pt>
                <c:pt idx="12">
                  <c:v>94.350252458145107</c:v>
                </c:pt>
                <c:pt idx="13">
                  <c:v>96.839378238341965</c:v>
                </c:pt>
                <c:pt idx="14">
                  <c:v>60.166127235713006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1-45DE-89E8-32806DA588F8}"/>
            </c:ext>
          </c:extLst>
        </c:ser>
        <c:ser>
          <c:idx val="1"/>
          <c:order val="1"/>
          <c:tx>
            <c:strRef>
              <c:f>'Chart 4.4'!$D$50</c:f>
              <c:strCache>
                <c:ptCount val="1"/>
                <c:pt idx="0">
                  <c:v>Nationality of the country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4.4'!$B$51:$B$65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Italy</c:v>
                </c:pt>
                <c:pt idx="5">
                  <c:v>Netherlands</c:v>
                </c:pt>
                <c:pt idx="6">
                  <c:v>France</c:v>
                </c:pt>
                <c:pt idx="7">
                  <c:v>Denmark</c:v>
                </c:pt>
                <c:pt idx="8">
                  <c:v>Norway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Luxembourg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4.4'!$D$51:$D$65</c:f>
              <c:numCache>
                <c:formatCode>0.0</c:formatCode>
                <c:ptCount val="15"/>
                <c:pt idx="0">
                  <c:v>83.316590126291629</c:v>
                </c:pt>
                <c:pt idx="1">
                  <c:v>81.130551816958274</c:v>
                </c:pt>
                <c:pt idx="2">
                  <c:v>68.021986864206468</c:v>
                </c:pt>
                <c:pt idx="3">
                  <c:v>60.303687635574832</c:v>
                </c:pt>
                <c:pt idx="4">
                  <c:v>38.006617038875099</c:v>
                </c:pt>
                <c:pt idx="5">
                  <c:v>31.894714407502136</c:v>
                </c:pt>
                <c:pt idx="6">
                  <c:v>31.762691867650634</c:v>
                </c:pt>
                <c:pt idx="7">
                  <c:v>25.13181019332162</c:v>
                </c:pt>
                <c:pt idx="8">
                  <c:v>19.893428063943162</c:v>
                </c:pt>
                <c:pt idx="9">
                  <c:v>17.026968009608034</c:v>
                </c:pt>
                <c:pt idx="10">
                  <c:v>10.406775798549129</c:v>
                </c:pt>
                <c:pt idx="11">
                  <c:v>8.4582747508429659</c:v>
                </c:pt>
                <c:pt idx="12">
                  <c:v>5.6497475418549028</c:v>
                </c:pt>
                <c:pt idx="13">
                  <c:v>3.1606217616580312</c:v>
                </c:pt>
                <c:pt idx="14">
                  <c:v>39.833872764286994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1-45DE-89E8-32806DA5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531712"/>
        <c:axId val="157232512"/>
      </c:barChart>
      <c:catAx>
        <c:axId val="1565317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232512"/>
        <c:crosses val="autoZero"/>
        <c:auto val="1"/>
        <c:lblAlgn val="ctr"/>
        <c:lblOffset val="100"/>
        <c:noMultiLvlLbl val="0"/>
      </c:catAx>
      <c:valAx>
        <c:axId val="15723251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6531712"/>
        <c:crosses val="max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4.5'!$C$50</c:f>
              <c:strCache>
                <c:ptCount val="1"/>
                <c:pt idx="0">
                  <c:v>Five years or less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4.5'!$B$51:$B$66</c:f>
              <c:strCache>
                <c:ptCount val="16"/>
                <c:pt idx="0">
                  <c:v>Canada</c:v>
                </c:pt>
                <c:pt idx="1">
                  <c:v>United States of America</c:v>
                </c:pt>
                <c:pt idx="2">
                  <c:v>Australia</c:v>
                </c:pt>
                <c:pt idx="3">
                  <c:v>France</c:v>
                </c:pt>
                <c:pt idx="4">
                  <c:v>Italy</c:v>
                </c:pt>
                <c:pt idx="5">
                  <c:v>Luxembourg</c:v>
                </c:pt>
                <c:pt idx="6">
                  <c:v>Sweden</c:v>
                </c:pt>
                <c:pt idx="7">
                  <c:v>Netherlands</c:v>
                </c:pt>
                <c:pt idx="8">
                  <c:v>Switzerland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Norway</c:v>
                </c:pt>
                <c:pt idx="13">
                  <c:v>Denmark</c:v>
                </c:pt>
                <c:pt idx="14">
                  <c:v>Ireland</c:v>
                </c:pt>
                <c:pt idx="15">
                  <c:v>[Total]</c:v>
                </c:pt>
              </c:strCache>
            </c:strRef>
          </c:cat>
          <c:val>
            <c:numRef>
              <c:f>'Chart 4.5'!$C$51:$C$66</c:f>
              <c:numCache>
                <c:formatCode>0.0</c:formatCode>
                <c:ptCount val="16"/>
                <c:pt idx="0">
                  <c:v>1.8402235853508038</c:v>
                </c:pt>
                <c:pt idx="1">
                  <c:v>2.1973937261957994</c:v>
                </c:pt>
                <c:pt idx="2">
                  <c:v>3.835334476843911</c:v>
                </c:pt>
                <c:pt idx="3">
                  <c:v>6.9305722932742757</c:v>
                </c:pt>
                <c:pt idx="4">
                  <c:v>15.946225439503619</c:v>
                </c:pt>
                <c:pt idx="5">
                  <c:v>14.277832270720941</c:v>
                </c:pt>
                <c:pt idx="6">
                  <c:v>24.333925399644759</c:v>
                </c:pt>
                <c:pt idx="7">
                  <c:v>12.69283966379402</c:v>
                </c:pt>
                <c:pt idx="8">
                  <c:v>16.64223444553993</c:v>
                </c:pt>
                <c:pt idx="9">
                  <c:v>23.721133373369003</c:v>
                </c:pt>
                <c:pt idx="10">
                  <c:v>28.606115790272401</c:v>
                </c:pt>
                <c:pt idx="11">
                  <c:v>34.587434932742362</c:v>
                </c:pt>
                <c:pt idx="12">
                  <c:v>50.976909413854358</c:v>
                </c:pt>
                <c:pt idx="13">
                  <c:v>56.808035714285708</c:v>
                </c:pt>
                <c:pt idx="14">
                  <c:v>56.314878892733567</c:v>
                </c:pt>
                <c:pt idx="15">
                  <c:v>10.855316758313249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2-490E-9394-D9033AA778C6}"/>
            </c:ext>
          </c:extLst>
        </c:ser>
        <c:ser>
          <c:idx val="1"/>
          <c:order val="1"/>
          <c:tx>
            <c:strRef>
              <c:f>'Chart 4.5'!$D$50</c:f>
              <c:strCache>
                <c:ptCount val="1"/>
                <c:pt idx="0">
                  <c:v>Five to ten years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4.5'!$B$51:$B$66</c:f>
              <c:strCache>
                <c:ptCount val="16"/>
                <c:pt idx="0">
                  <c:v>Canada</c:v>
                </c:pt>
                <c:pt idx="1">
                  <c:v>United States of America</c:v>
                </c:pt>
                <c:pt idx="2">
                  <c:v>Australia</c:v>
                </c:pt>
                <c:pt idx="3">
                  <c:v>France</c:v>
                </c:pt>
                <c:pt idx="4">
                  <c:v>Italy</c:v>
                </c:pt>
                <c:pt idx="5">
                  <c:v>Luxembourg</c:v>
                </c:pt>
                <c:pt idx="6">
                  <c:v>Sweden</c:v>
                </c:pt>
                <c:pt idx="7">
                  <c:v>Netherlands</c:v>
                </c:pt>
                <c:pt idx="8">
                  <c:v>Switzerland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Norway</c:v>
                </c:pt>
                <c:pt idx="13">
                  <c:v>Denmark</c:v>
                </c:pt>
                <c:pt idx="14">
                  <c:v>Ireland</c:v>
                </c:pt>
                <c:pt idx="15">
                  <c:v>[Total]</c:v>
                </c:pt>
              </c:strCache>
            </c:strRef>
          </c:cat>
          <c:val>
            <c:numRef>
              <c:f>'Chart 4.5'!$D$51:$D$66</c:f>
              <c:numCache>
                <c:formatCode>0.0</c:formatCode>
                <c:ptCount val="16"/>
                <c:pt idx="0">
                  <c:v>1.4772603535261879</c:v>
                </c:pt>
                <c:pt idx="1">
                  <c:v>3.2564954829256205</c:v>
                </c:pt>
                <c:pt idx="2">
                  <c:v>2.6895368782161233</c:v>
                </c:pt>
                <c:pt idx="3">
                  <c:v>3.9756200667545789</c:v>
                </c:pt>
                <c:pt idx="4">
                  <c:v>12.368148914167529</c:v>
                </c:pt>
                <c:pt idx="5">
                  <c:v>15.763446133725683</c:v>
                </c:pt>
                <c:pt idx="6">
                  <c:v>6.3943161634103021</c:v>
                </c:pt>
                <c:pt idx="7">
                  <c:v>19.22544951590595</c:v>
                </c:pt>
                <c:pt idx="8">
                  <c:v>16.418452597166727</c:v>
                </c:pt>
                <c:pt idx="9">
                  <c:v>16.017906862477478</c:v>
                </c:pt>
                <c:pt idx="10">
                  <c:v>12.686850292131421</c:v>
                </c:pt>
                <c:pt idx="11">
                  <c:v>24.425346595887234</c:v>
                </c:pt>
                <c:pt idx="12">
                  <c:v>10.301953818827709</c:v>
                </c:pt>
                <c:pt idx="13">
                  <c:v>12.276785714285714</c:v>
                </c:pt>
                <c:pt idx="14">
                  <c:v>25.519031141868513</c:v>
                </c:pt>
                <c:pt idx="15">
                  <c:v>8.1650984197551271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2-490E-9394-D9033AA778C6}"/>
            </c:ext>
          </c:extLst>
        </c:ser>
        <c:ser>
          <c:idx val="2"/>
          <c:order val="2"/>
          <c:tx>
            <c:strRef>
              <c:f>'Chart 4.5'!$E$50</c:f>
              <c:strCache>
                <c:ptCount val="1"/>
                <c:pt idx="0">
                  <c:v>More than ten years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4.5'!$B$51:$B$66</c:f>
              <c:strCache>
                <c:ptCount val="16"/>
                <c:pt idx="0">
                  <c:v>Canada</c:v>
                </c:pt>
                <c:pt idx="1">
                  <c:v>United States of America</c:v>
                </c:pt>
                <c:pt idx="2">
                  <c:v>Australia</c:v>
                </c:pt>
                <c:pt idx="3">
                  <c:v>France</c:v>
                </c:pt>
                <c:pt idx="4">
                  <c:v>Italy</c:v>
                </c:pt>
                <c:pt idx="5">
                  <c:v>Luxembourg</c:v>
                </c:pt>
                <c:pt idx="6">
                  <c:v>Sweden</c:v>
                </c:pt>
                <c:pt idx="7">
                  <c:v>Netherlands</c:v>
                </c:pt>
                <c:pt idx="8">
                  <c:v>Switzerland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Norway</c:v>
                </c:pt>
                <c:pt idx="13">
                  <c:v>Denmark</c:v>
                </c:pt>
                <c:pt idx="14">
                  <c:v>Ireland</c:v>
                </c:pt>
                <c:pt idx="15">
                  <c:v>[Total]</c:v>
                </c:pt>
              </c:strCache>
            </c:strRef>
          </c:cat>
          <c:val>
            <c:numRef>
              <c:f>'Chart 4.5'!$E$51:$E$66</c:f>
              <c:numCache>
                <c:formatCode>0.0</c:formatCode>
                <c:ptCount val="16"/>
                <c:pt idx="0">
                  <c:v>96.682516061122996</c:v>
                </c:pt>
                <c:pt idx="1">
                  <c:v>94.546110790878572</c:v>
                </c:pt>
                <c:pt idx="2">
                  <c:v>93.475128644939957</c:v>
                </c:pt>
                <c:pt idx="3">
                  <c:v>89.093807639971146</c:v>
                </c:pt>
                <c:pt idx="4">
                  <c:v>71.685625646328859</c:v>
                </c:pt>
                <c:pt idx="5">
                  <c:v>69.958721595553371</c:v>
                </c:pt>
                <c:pt idx="6">
                  <c:v>69.271758436944936</c:v>
                </c:pt>
                <c:pt idx="7">
                  <c:v>68.081710820300032</c:v>
                </c:pt>
                <c:pt idx="8">
                  <c:v>66.939312957293339</c:v>
                </c:pt>
                <c:pt idx="9">
                  <c:v>60.260959764153519</c:v>
                </c:pt>
                <c:pt idx="10">
                  <c:v>58.707033917596178</c:v>
                </c:pt>
                <c:pt idx="11">
                  <c:v>40.987218471370404</c:v>
                </c:pt>
                <c:pt idx="12">
                  <c:v>38.721136767317937</c:v>
                </c:pt>
                <c:pt idx="13">
                  <c:v>30.915178571428569</c:v>
                </c:pt>
                <c:pt idx="14">
                  <c:v>18.166089965397923</c:v>
                </c:pt>
                <c:pt idx="15">
                  <c:v>80.979584821931624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F2-490E-9394-D9033AA77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367808"/>
        <c:axId val="157234816"/>
      </c:barChart>
      <c:catAx>
        <c:axId val="1573678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234816"/>
        <c:crosses val="autoZero"/>
        <c:auto val="1"/>
        <c:lblAlgn val="ctr"/>
        <c:lblOffset val="100"/>
        <c:noMultiLvlLbl val="0"/>
      </c:catAx>
      <c:valAx>
        <c:axId val="15723481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367808"/>
        <c:crosses val="max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4.6'!$C$50</c:f>
              <c:strCache>
                <c:ptCount val="1"/>
                <c:pt idx="0">
                  <c:v>Low [ISCED 0/1/2]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4.6'!$B$51:$B$66</c:f>
              <c:strCache>
                <c:ptCount val="16"/>
                <c:pt idx="0">
                  <c:v>Norway</c:v>
                </c:pt>
                <c:pt idx="1">
                  <c:v>United Kingdom</c:v>
                </c:pt>
                <c:pt idx="2">
                  <c:v>Ireland</c:v>
                </c:pt>
                <c:pt idx="3">
                  <c:v>Denmark</c:v>
                </c:pt>
                <c:pt idx="4">
                  <c:v>Sweden</c:v>
                </c:pt>
                <c:pt idx="5">
                  <c:v>Italy</c:v>
                </c:pt>
                <c:pt idx="6">
                  <c:v>Canada</c:v>
                </c:pt>
                <c:pt idx="7">
                  <c:v>Australia</c:v>
                </c:pt>
                <c:pt idx="8">
                  <c:v>United States of America</c:v>
                </c:pt>
                <c:pt idx="9">
                  <c:v>Spain</c:v>
                </c:pt>
                <c:pt idx="10">
                  <c:v>Netherlands</c:v>
                </c:pt>
                <c:pt idx="11">
                  <c:v>Belgium</c:v>
                </c:pt>
                <c:pt idx="12">
                  <c:v>France</c:v>
                </c:pt>
                <c:pt idx="13">
                  <c:v>Switzerland</c:v>
                </c:pt>
                <c:pt idx="14">
                  <c:v>Luxembourg</c:v>
                </c:pt>
                <c:pt idx="15">
                  <c:v>[Total]</c:v>
                </c:pt>
              </c:strCache>
            </c:strRef>
          </c:cat>
          <c:val>
            <c:numRef>
              <c:f>'Chart 4.6'!$C$51:$C$66</c:f>
              <c:numCache>
                <c:formatCode>0.0</c:formatCode>
                <c:ptCount val="16"/>
                <c:pt idx="0">
                  <c:v>33.711691259931897</c:v>
                </c:pt>
                <c:pt idx="1">
                  <c:v>34.821146731650657</c:v>
                </c:pt>
                <c:pt idx="2">
                  <c:v>26.532826912642431</c:v>
                </c:pt>
                <c:pt idx="3">
                  <c:v>25.418569254185691</c:v>
                </c:pt>
                <c:pt idx="4">
                  <c:v>31.669865642994242</c:v>
                </c:pt>
                <c:pt idx="5">
                  <c:v>57.352637021716646</c:v>
                </c:pt>
                <c:pt idx="6">
                  <c:v>53.18973254352899</c:v>
                </c:pt>
                <c:pt idx="7">
                  <c:v>51.198000881963836</c:v>
                </c:pt>
                <c:pt idx="8">
                  <c:v>46.396709010993433</c:v>
                </c:pt>
                <c:pt idx="9">
                  <c:v>74.10542516352443</c:v>
                </c:pt>
                <c:pt idx="10">
                  <c:v>56.171525856565232</c:v>
                </c:pt>
                <c:pt idx="11">
                  <c:v>71.13845418707443</c:v>
                </c:pt>
                <c:pt idx="12">
                  <c:v>69.846809798324784</c:v>
                </c:pt>
                <c:pt idx="13">
                  <c:v>64.968505389663449</c:v>
                </c:pt>
                <c:pt idx="14">
                  <c:v>72.76189232710972</c:v>
                </c:pt>
                <c:pt idx="15">
                  <c:v>61.873123220655437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A-4B0D-B344-31331A4F66DE}"/>
            </c:ext>
          </c:extLst>
        </c:ser>
        <c:ser>
          <c:idx val="1"/>
          <c:order val="1"/>
          <c:tx>
            <c:strRef>
              <c:f>'Chart 4.6'!$D$50</c:f>
              <c:strCache>
                <c:ptCount val="1"/>
                <c:pt idx="0">
                  <c:v>Medium [ISCED 3/4]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4.6'!$B$51:$B$66</c:f>
              <c:strCache>
                <c:ptCount val="16"/>
                <c:pt idx="0">
                  <c:v>Norway</c:v>
                </c:pt>
                <c:pt idx="1">
                  <c:v>United Kingdom</c:v>
                </c:pt>
                <c:pt idx="2">
                  <c:v>Ireland</c:v>
                </c:pt>
                <c:pt idx="3">
                  <c:v>Denmark</c:v>
                </c:pt>
                <c:pt idx="4">
                  <c:v>Sweden</c:v>
                </c:pt>
                <c:pt idx="5">
                  <c:v>Italy</c:v>
                </c:pt>
                <c:pt idx="6">
                  <c:v>Canada</c:v>
                </c:pt>
                <c:pt idx="7">
                  <c:v>Australia</c:v>
                </c:pt>
                <c:pt idx="8">
                  <c:v>United States of America</c:v>
                </c:pt>
                <c:pt idx="9">
                  <c:v>Spain</c:v>
                </c:pt>
                <c:pt idx="10">
                  <c:v>Netherlands</c:v>
                </c:pt>
                <c:pt idx="11">
                  <c:v>Belgium</c:v>
                </c:pt>
                <c:pt idx="12">
                  <c:v>France</c:v>
                </c:pt>
                <c:pt idx="13">
                  <c:v>Switzerland</c:v>
                </c:pt>
                <c:pt idx="14">
                  <c:v>Luxembourg</c:v>
                </c:pt>
                <c:pt idx="15">
                  <c:v>[Total]</c:v>
                </c:pt>
              </c:strCache>
            </c:strRef>
          </c:cat>
          <c:val>
            <c:numRef>
              <c:f>'Chart 4.6'!$D$51:$D$66</c:f>
              <c:numCache>
                <c:formatCode>0.0</c:formatCode>
                <c:ptCount val="16"/>
                <c:pt idx="0">
                  <c:v>26.447219069239502</c:v>
                </c:pt>
                <c:pt idx="1">
                  <c:v>26.909430674629732</c:v>
                </c:pt>
                <c:pt idx="2">
                  <c:v>36.625067824199675</c:v>
                </c:pt>
                <c:pt idx="3">
                  <c:v>40.943683409436829</c:v>
                </c:pt>
                <c:pt idx="4">
                  <c:v>40.115163147792707</c:v>
                </c:pt>
                <c:pt idx="5">
                  <c:v>25.253360910031024</c:v>
                </c:pt>
                <c:pt idx="6">
                  <c:v>30.350026925148089</c:v>
                </c:pt>
                <c:pt idx="7">
                  <c:v>33.066294281934439</c:v>
                </c:pt>
                <c:pt idx="8">
                  <c:v>39.415929915613084</c:v>
                </c:pt>
                <c:pt idx="9">
                  <c:v>12.884076293079755</c:v>
                </c:pt>
                <c:pt idx="10">
                  <c:v>32.198340072355819</c:v>
                </c:pt>
                <c:pt idx="11">
                  <c:v>18.319197228527056</c:v>
                </c:pt>
                <c:pt idx="12">
                  <c:v>23.657184435154694</c:v>
                </c:pt>
                <c:pt idx="13">
                  <c:v>28.933531876762515</c:v>
                </c:pt>
                <c:pt idx="14">
                  <c:v>23.16882099490795</c:v>
                </c:pt>
                <c:pt idx="15">
                  <c:v>26.900609106532396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A-4B0D-B344-31331A4F66DE}"/>
            </c:ext>
          </c:extLst>
        </c:ser>
        <c:ser>
          <c:idx val="2"/>
          <c:order val="2"/>
          <c:tx>
            <c:strRef>
              <c:f>'Chart 4.6'!$E$50</c:f>
              <c:strCache>
                <c:ptCount val="1"/>
                <c:pt idx="0">
                  <c:v>High [ISCED 5A/5B/6]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4.6'!$B$51:$B$66</c:f>
              <c:strCache>
                <c:ptCount val="16"/>
                <c:pt idx="0">
                  <c:v>Norway</c:v>
                </c:pt>
                <c:pt idx="1">
                  <c:v>United Kingdom</c:v>
                </c:pt>
                <c:pt idx="2">
                  <c:v>Ireland</c:v>
                </c:pt>
                <c:pt idx="3">
                  <c:v>Denmark</c:v>
                </c:pt>
                <c:pt idx="4">
                  <c:v>Sweden</c:v>
                </c:pt>
                <c:pt idx="5">
                  <c:v>Italy</c:v>
                </c:pt>
                <c:pt idx="6">
                  <c:v>Canada</c:v>
                </c:pt>
                <c:pt idx="7">
                  <c:v>Australia</c:v>
                </c:pt>
                <c:pt idx="8">
                  <c:v>United States of America</c:v>
                </c:pt>
                <c:pt idx="9">
                  <c:v>Spain</c:v>
                </c:pt>
                <c:pt idx="10">
                  <c:v>Netherlands</c:v>
                </c:pt>
                <c:pt idx="11">
                  <c:v>Belgium</c:v>
                </c:pt>
                <c:pt idx="12">
                  <c:v>France</c:v>
                </c:pt>
                <c:pt idx="13">
                  <c:v>Switzerland</c:v>
                </c:pt>
                <c:pt idx="14">
                  <c:v>Luxembourg</c:v>
                </c:pt>
                <c:pt idx="15">
                  <c:v>[Total]</c:v>
                </c:pt>
              </c:strCache>
            </c:strRef>
          </c:cat>
          <c:val>
            <c:numRef>
              <c:f>'Chart 4.6'!$E$51:$E$66</c:f>
              <c:numCache>
                <c:formatCode>0.0</c:formatCode>
                <c:ptCount val="16"/>
                <c:pt idx="0">
                  <c:v>39.841089670828609</c:v>
                </c:pt>
                <c:pt idx="1">
                  <c:v>38.269422593719618</c:v>
                </c:pt>
                <c:pt idx="2">
                  <c:v>36.84210526315789</c:v>
                </c:pt>
                <c:pt idx="3">
                  <c:v>33.637747336377473</c:v>
                </c:pt>
                <c:pt idx="4">
                  <c:v>28.214971209213051</c:v>
                </c:pt>
                <c:pt idx="5">
                  <c:v>17.394002068252327</c:v>
                </c:pt>
                <c:pt idx="6">
                  <c:v>16.460240531322924</c:v>
                </c:pt>
                <c:pt idx="7">
                  <c:v>15.73570483610172</c:v>
                </c:pt>
                <c:pt idx="8">
                  <c:v>14.187361073393481</c:v>
                </c:pt>
                <c:pt idx="9">
                  <c:v>13.010498543395812</c:v>
                </c:pt>
                <c:pt idx="10">
                  <c:v>11.630134071078952</c:v>
                </c:pt>
                <c:pt idx="11">
                  <c:v>10.542348584398518</c:v>
                </c:pt>
                <c:pt idx="12">
                  <c:v>6.4960057665205202</c:v>
                </c:pt>
                <c:pt idx="13">
                  <c:v>6.0979627335740449</c:v>
                </c:pt>
                <c:pt idx="14">
                  <c:v>4.0692866779823307</c:v>
                </c:pt>
                <c:pt idx="15">
                  <c:v>11.226267672812172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A-4B0D-B344-31331A4F6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689344"/>
        <c:axId val="157646848"/>
      </c:barChart>
      <c:catAx>
        <c:axId val="1576893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646848"/>
        <c:crosses val="autoZero"/>
        <c:auto val="1"/>
        <c:lblAlgn val="ctr"/>
        <c:lblOffset val="100"/>
        <c:noMultiLvlLbl val="0"/>
      </c:catAx>
      <c:valAx>
        <c:axId val="1576468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689344"/>
        <c:crosses val="max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4.7'!$C$50</c:f>
              <c:strCache>
                <c:ptCount val="1"/>
                <c:pt idx="0">
                  <c:v>Low [ISCED 0/1/2]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4.7'!$B$51:$B$56</c:f>
              <c:strCache>
                <c:ptCount val="6"/>
                <c:pt idx="0">
                  <c:v>One year or less</c:v>
                </c:pt>
                <c:pt idx="1">
                  <c:v>One to five years</c:v>
                </c:pt>
                <c:pt idx="2">
                  <c:v>Five to ten years</c:v>
                </c:pt>
                <c:pt idx="3">
                  <c:v>Ten to twenty years</c:v>
                </c:pt>
                <c:pt idx="4">
                  <c:v>More than twenty years</c:v>
                </c:pt>
                <c:pt idx="5">
                  <c:v>[Total]</c:v>
                </c:pt>
              </c:strCache>
            </c:strRef>
          </c:cat>
          <c:val>
            <c:numRef>
              <c:f>'Chart 4.7'!$C$51:$C$56</c:f>
              <c:numCache>
                <c:formatCode>0.0</c:formatCode>
                <c:ptCount val="6"/>
                <c:pt idx="0">
                  <c:v>45.873254564983888</c:v>
                </c:pt>
                <c:pt idx="1">
                  <c:v>56.969933619679814</c:v>
                </c:pt>
                <c:pt idx="2">
                  <c:v>58.607092277359698</c:v>
                </c:pt>
                <c:pt idx="3">
                  <c:v>63.360328189431627</c:v>
                </c:pt>
                <c:pt idx="4">
                  <c:v>62.376134227564918</c:v>
                </c:pt>
                <c:pt idx="5">
                  <c:v>61.59642730439483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2-4AD8-B68A-61D663B3F7C3}"/>
            </c:ext>
          </c:extLst>
        </c:ser>
        <c:ser>
          <c:idx val="1"/>
          <c:order val="1"/>
          <c:tx>
            <c:strRef>
              <c:f>'Chart 4.7'!$D$50</c:f>
              <c:strCache>
                <c:ptCount val="1"/>
                <c:pt idx="0">
                  <c:v>Medium [ISCED 3/4]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4.7'!$B$51:$B$56</c:f>
              <c:strCache>
                <c:ptCount val="6"/>
                <c:pt idx="0">
                  <c:v>One year or less</c:v>
                </c:pt>
                <c:pt idx="1">
                  <c:v>One to five years</c:v>
                </c:pt>
                <c:pt idx="2">
                  <c:v>Five to ten years</c:v>
                </c:pt>
                <c:pt idx="3">
                  <c:v>Ten to twenty years</c:v>
                </c:pt>
                <c:pt idx="4">
                  <c:v>More than twenty years</c:v>
                </c:pt>
                <c:pt idx="5">
                  <c:v>[Total]</c:v>
                </c:pt>
              </c:strCache>
            </c:strRef>
          </c:cat>
          <c:val>
            <c:numRef>
              <c:f>'Chart 4.7'!$D$51:$D$56</c:f>
              <c:numCache>
                <c:formatCode>0.0</c:formatCode>
                <c:ptCount val="6"/>
                <c:pt idx="0">
                  <c:v>21.035445757250269</c:v>
                </c:pt>
                <c:pt idx="1">
                  <c:v>20.519328387348693</c:v>
                </c:pt>
                <c:pt idx="2">
                  <c:v>23.234567215573019</c:v>
                </c:pt>
                <c:pt idx="3">
                  <c:v>24.877779194830591</c:v>
                </c:pt>
                <c:pt idx="4">
                  <c:v>28.724353371031331</c:v>
                </c:pt>
                <c:pt idx="5">
                  <c:v>27.026565453202565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2-4AD8-B68A-61D663B3F7C3}"/>
            </c:ext>
          </c:extLst>
        </c:ser>
        <c:ser>
          <c:idx val="2"/>
          <c:order val="2"/>
          <c:tx>
            <c:strRef>
              <c:f>'Chart 4.7'!$E$50</c:f>
              <c:strCache>
                <c:ptCount val="1"/>
                <c:pt idx="0">
                  <c:v>High [ISCED 5A/5B/6]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4.7'!$B$51:$B$56</c:f>
              <c:strCache>
                <c:ptCount val="6"/>
                <c:pt idx="0">
                  <c:v>One year or less</c:v>
                </c:pt>
                <c:pt idx="1">
                  <c:v>One to five years</c:v>
                </c:pt>
                <c:pt idx="2">
                  <c:v>Five to ten years</c:v>
                </c:pt>
                <c:pt idx="3">
                  <c:v>Ten to twenty years</c:v>
                </c:pt>
                <c:pt idx="4">
                  <c:v>More than twenty years</c:v>
                </c:pt>
                <c:pt idx="5">
                  <c:v>[Total]</c:v>
                </c:pt>
              </c:strCache>
            </c:strRef>
          </c:cat>
          <c:val>
            <c:numRef>
              <c:f>'Chart 4.7'!$E$51:$E$56</c:f>
              <c:numCache>
                <c:formatCode>0.0</c:formatCode>
                <c:ptCount val="6"/>
                <c:pt idx="0">
                  <c:v>33.091299677765846</c:v>
                </c:pt>
                <c:pt idx="1">
                  <c:v>22.510737992971496</c:v>
                </c:pt>
                <c:pt idx="2">
                  <c:v>18.158340507067287</c:v>
                </c:pt>
                <c:pt idx="3">
                  <c:v>11.761892615737789</c:v>
                </c:pt>
                <c:pt idx="4">
                  <c:v>8.8995124014037472</c:v>
                </c:pt>
                <c:pt idx="5">
                  <c:v>11.377007242402607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2-4AD8-B68A-61D663B3F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691392"/>
        <c:axId val="157649152"/>
      </c:barChart>
      <c:catAx>
        <c:axId val="1576913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649152"/>
        <c:crosses val="autoZero"/>
        <c:auto val="1"/>
        <c:lblAlgn val="ctr"/>
        <c:lblOffset val="100"/>
        <c:noMultiLvlLbl val="0"/>
      </c:catAx>
      <c:valAx>
        <c:axId val="15764915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691392"/>
        <c:crosses val="max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4.8'!$C$50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4.8'!$B$51:$B$66</c:f>
              <c:strCache>
                <c:ptCount val="16"/>
                <c:pt idx="0">
                  <c:v>Switzerland</c:v>
                </c:pt>
                <c:pt idx="1">
                  <c:v>Norway</c:v>
                </c:pt>
                <c:pt idx="2">
                  <c:v>Netherlands</c:v>
                </c:pt>
                <c:pt idx="3">
                  <c:v>Luxembourg</c:v>
                </c:pt>
                <c:pt idx="4">
                  <c:v>United Kingdom</c:v>
                </c:pt>
                <c:pt idx="5">
                  <c:v>Ireland</c:v>
                </c:pt>
                <c:pt idx="6">
                  <c:v>France</c:v>
                </c:pt>
                <c:pt idx="7">
                  <c:v>United States of America</c:v>
                </c:pt>
                <c:pt idx="8">
                  <c:v>Australia</c:v>
                </c:pt>
                <c:pt idx="9">
                  <c:v>Belgium</c:v>
                </c:pt>
                <c:pt idx="10">
                  <c:v>Canada</c:v>
                </c:pt>
                <c:pt idx="11">
                  <c:v>Sweden</c:v>
                </c:pt>
                <c:pt idx="12">
                  <c:v>Italy</c:v>
                </c:pt>
                <c:pt idx="13">
                  <c:v>Denmark</c:v>
                </c:pt>
                <c:pt idx="14">
                  <c:v>Spain</c:v>
                </c:pt>
                <c:pt idx="15">
                  <c:v>[Total]</c:v>
                </c:pt>
              </c:strCache>
            </c:strRef>
          </c:cat>
          <c:val>
            <c:numRef>
              <c:f>'Chart 4.8'!$C$51:$C$66</c:f>
              <c:numCache>
                <c:formatCode>0.0</c:formatCode>
                <c:ptCount val="16"/>
                <c:pt idx="0">
                  <c:v>84.502251322283172</c:v>
                </c:pt>
                <c:pt idx="1">
                  <c:v>70.248667850799279</c:v>
                </c:pt>
                <c:pt idx="2">
                  <c:v>69.98297510108533</c:v>
                </c:pt>
                <c:pt idx="3">
                  <c:v>68.353018120263144</c:v>
                </c:pt>
                <c:pt idx="4">
                  <c:v>67.286203108625102</c:v>
                </c:pt>
                <c:pt idx="5">
                  <c:v>65.807117070654968</c:v>
                </c:pt>
                <c:pt idx="6">
                  <c:v>61.491645175384171</c:v>
                </c:pt>
                <c:pt idx="7">
                  <c:v>56.945046307027184</c:v>
                </c:pt>
                <c:pt idx="8">
                  <c:v>56.513202437373053</c:v>
                </c:pt>
                <c:pt idx="9">
                  <c:v>54.799301919720769</c:v>
                </c:pt>
                <c:pt idx="10">
                  <c:v>53.62053491294202</c:v>
                </c:pt>
                <c:pt idx="11">
                  <c:v>50.176056338028175</c:v>
                </c:pt>
                <c:pt idx="12">
                  <c:v>50.175801447776621</c:v>
                </c:pt>
                <c:pt idx="13">
                  <c:v>49.648506151142357</c:v>
                </c:pt>
                <c:pt idx="14">
                  <c:v>45.896773484307154</c:v>
                </c:pt>
                <c:pt idx="15">
                  <c:v>61.967638858271144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6-433C-9C1D-C66EF49D96E2}"/>
            </c:ext>
          </c:extLst>
        </c:ser>
        <c:ser>
          <c:idx val="1"/>
          <c:order val="1"/>
          <c:tx>
            <c:strRef>
              <c:f>'Chart 4.8'!$D$50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4.8'!$B$51:$B$66</c:f>
              <c:strCache>
                <c:ptCount val="16"/>
                <c:pt idx="0">
                  <c:v>Switzerland</c:v>
                </c:pt>
                <c:pt idx="1">
                  <c:v>Norway</c:v>
                </c:pt>
                <c:pt idx="2">
                  <c:v>Netherlands</c:v>
                </c:pt>
                <c:pt idx="3">
                  <c:v>Luxembourg</c:v>
                </c:pt>
                <c:pt idx="4">
                  <c:v>United Kingdom</c:v>
                </c:pt>
                <c:pt idx="5">
                  <c:v>Ireland</c:v>
                </c:pt>
                <c:pt idx="6">
                  <c:v>France</c:v>
                </c:pt>
                <c:pt idx="7">
                  <c:v>United States of America</c:v>
                </c:pt>
                <c:pt idx="8">
                  <c:v>Australia</c:v>
                </c:pt>
                <c:pt idx="9">
                  <c:v>Belgium</c:v>
                </c:pt>
                <c:pt idx="10">
                  <c:v>Canada</c:v>
                </c:pt>
                <c:pt idx="11">
                  <c:v>Sweden</c:v>
                </c:pt>
                <c:pt idx="12">
                  <c:v>Italy</c:v>
                </c:pt>
                <c:pt idx="13">
                  <c:v>Denmark</c:v>
                </c:pt>
                <c:pt idx="14">
                  <c:v>Spain</c:v>
                </c:pt>
                <c:pt idx="15">
                  <c:v>[Total]</c:v>
                </c:pt>
              </c:strCache>
            </c:strRef>
          </c:cat>
          <c:val>
            <c:numRef>
              <c:f>'Chart 4.8'!$D$51:$D$66</c:f>
              <c:numCache>
                <c:formatCode>0.0</c:formatCode>
                <c:ptCount val="16"/>
                <c:pt idx="0">
                  <c:v>4.728759904834936</c:v>
                </c:pt>
                <c:pt idx="1">
                  <c:v>2.6642984014209592</c:v>
                </c:pt>
                <c:pt idx="2">
                  <c:v>4.3519897850606508</c:v>
                </c:pt>
                <c:pt idx="3">
                  <c:v>6.0035394144577383</c:v>
                </c:pt>
                <c:pt idx="4">
                  <c:v>7.3763557620677034</c:v>
                </c:pt>
                <c:pt idx="5">
                  <c:v>17.844249613202681</c:v>
                </c:pt>
                <c:pt idx="6">
                  <c:v>5.0375452846964501</c:v>
                </c:pt>
                <c:pt idx="7">
                  <c:v>4.3943806750042826</c:v>
                </c:pt>
                <c:pt idx="8">
                  <c:v>2.5660121868652674</c:v>
                </c:pt>
                <c:pt idx="9">
                  <c:v>6.2334016237954319</c:v>
                </c:pt>
                <c:pt idx="10">
                  <c:v>3.0551068030874169</c:v>
                </c:pt>
                <c:pt idx="11">
                  <c:v>7.7464788732394361</c:v>
                </c:pt>
                <c:pt idx="12">
                  <c:v>6.5977249224405368</c:v>
                </c:pt>
                <c:pt idx="13">
                  <c:v>2.2847100175746924</c:v>
                </c:pt>
                <c:pt idx="14">
                  <c:v>22.552630132468533</c:v>
                </c:pt>
                <c:pt idx="15">
                  <c:v>6.0645098919513138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6-433C-9C1D-C66EF49D96E2}"/>
            </c:ext>
          </c:extLst>
        </c:ser>
        <c:ser>
          <c:idx val="2"/>
          <c:order val="2"/>
          <c:tx>
            <c:strRef>
              <c:f>'Chart 4.8'!$E$50</c:f>
              <c:strCache>
                <c:ptCount val="1"/>
                <c:pt idx="0">
                  <c:v>Inactive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4.8'!$B$51:$B$66</c:f>
              <c:strCache>
                <c:ptCount val="16"/>
                <c:pt idx="0">
                  <c:v>Switzerland</c:v>
                </c:pt>
                <c:pt idx="1">
                  <c:v>Norway</c:v>
                </c:pt>
                <c:pt idx="2">
                  <c:v>Netherlands</c:v>
                </c:pt>
                <c:pt idx="3">
                  <c:v>Luxembourg</c:v>
                </c:pt>
                <c:pt idx="4">
                  <c:v>United Kingdom</c:v>
                </c:pt>
                <c:pt idx="5">
                  <c:v>Ireland</c:v>
                </c:pt>
                <c:pt idx="6">
                  <c:v>France</c:v>
                </c:pt>
                <c:pt idx="7">
                  <c:v>United States of America</c:v>
                </c:pt>
                <c:pt idx="8">
                  <c:v>Australia</c:v>
                </c:pt>
                <c:pt idx="9">
                  <c:v>Belgium</c:v>
                </c:pt>
                <c:pt idx="10">
                  <c:v>Canada</c:v>
                </c:pt>
                <c:pt idx="11">
                  <c:v>Sweden</c:v>
                </c:pt>
                <c:pt idx="12">
                  <c:v>Italy</c:v>
                </c:pt>
                <c:pt idx="13">
                  <c:v>Denmark</c:v>
                </c:pt>
                <c:pt idx="14">
                  <c:v>Spain</c:v>
                </c:pt>
                <c:pt idx="15">
                  <c:v>[Total]</c:v>
                </c:pt>
              </c:strCache>
            </c:strRef>
          </c:cat>
          <c:val>
            <c:numRef>
              <c:f>'Chart 4.8'!$E$51:$E$66</c:f>
              <c:numCache>
                <c:formatCode>0.0</c:formatCode>
                <c:ptCount val="16"/>
                <c:pt idx="0">
                  <c:v>10.768988772881888</c:v>
                </c:pt>
                <c:pt idx="1">
                  <c:v>27.087033747779753</c:v>
                </c:pt>
                <c:pt idx="2">
                  <c:v>25.665035113854014</c:v>
                </c:pt>
                <c:pt idx="3">
                  <c:v>25.643442465279115</c:v>
                </c:pt>
                <c:pt idx="4">
                  <c:v>25.337441129307187</c:v>
                </c:pt>
                <c:pt idx="5">
                  <c:v>16.34863331614234</c:v>
                </c:pt>
                <c:pt idx="6">
                  <c:v>33.470809539919379</c:v>
                </c:pt>
                <c:pt idx="7">
                  <c:v>38.660573017968538</c:v>
                </c:pt>
                <c:pt idx="8">
                  <c:v>40.920785375761682</c:v>
                </c:pt>
                <c:pt idx="9">
                  <c:v>38.967296456483801</c:v>
                </c:pt>
                <c:pt idx="10">
                  <c:v>43.324358283970561</c:v>
                </c:pt>
                <c:pt idx="11">
                  <c:v>42.077464788732392</c:v>
                </c:pt>
                <c:pt idx="12">
                  <c:v>43.226473629782838</c:v>
                </c:pt>
                <c:pt idx="13">
                  <c:v>48.066783831282947</c:v>
                </c:pt>
                <c:pt idx="14">
                  <c:v>31.550596383224317</c:v>
                </c:pt>
                <c:pt idx="15">
                  <c:v>31.967851249777539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6-433C-9C1D-C66EF49D9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980160"/>
        <c:axId val="157651456"/>
      </c:barChart>
      <c:catAx>
        <c:axId val="157980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651456"/>
        <c:crosses val="autoZero"/>
        <c:auto val="1"/>
        <c:lblAlgn val="ctr"/>
        <c:lblOffset val="100"/>
        <c:noMultiLvlLbl val="0"/>
      </c:catAx>
      <c:valAx>
        <c:axId val="1576514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980160"/>
        <c:crosses val="max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4.9'!$B$49:$B$59</c:f>
              <c:strCache>
                <c:ptCount val="11"/>
                <c:pt idx="1">
                  <c:v>1 Managers</c:v>
                </c:pt>
                <c:pt idx="2">
                  <c:v>2 Professionals</c:v>
                </c:pt>
                <c:pt idx="3">
                  <c:v>3 Technicians and associate professionals</c:v>
                </c:pt>
                <c:pt idx="4">
                  <c:v>4 Clerical support workers</c:v>
                </c:pt>
                <c:pt idx="5">
                  <c:v>5 Services and sales workers</c:v>
                </c:pt>
                <c:pt idx="6">
                  <c:v>6 Skilled agricultural, foresty and fishery workers</c:v>
                </c:pt>
                <c:pt idx="7">
                  <c:v>7 Craft and related trade workers</c:v>
                </c:pt>
                <c:pt idx="8">
                  <c:v>8 Plant and machine operators and assemblers</c:v>
                </c:pt>
                <c:pt idx="9">
                  <c:v>9 Elementary occupations</c:v>
                </c:pt>
                <c:pt idx="10">
                  <c:v>0 Armed forces occupations</c:v>
                </c:pt>
              </c:strCache>
            </c:strRef>
          </c:cat>
          <c:val>
            <c:numRef>
              <c:f>'Chart 4.9'!$C$49:$C$59</c:f>
              <c:numCache>
                <c:formatCode>0.0</c:formatCode>
                <c:ptCount val="11"/>
                <c:pt idx="1">
                  <c:v>5.0736433215462462</c:v>
                </c:pt>
                <c:pt idx="2">
                  <c:v>5.1167436735324534</c:v>
                </c:pt>
                <c:pt idx="3">
                  <c:v>8.1950304480945722</c:v>
                </c:pt>
                <c:pt idx="4">
                  <c:v>6.4079922690437812</c:v>
                </c:pt>
                <c:pt idx="5">
                  <c:v>13.939982082180716</c:v>
                </c:pt>
                <c:pt idx="6">
                  <c:v>2.1070379621936723</c:v>
                </c:pt>
                <c:pt idx="7">
                  <c:v>24.925692553533214</c:v>
                </c:pt>
                <c:pt idx="8">
                  <c:v>10.295833768177031</c:v>
                </c:pt>
                <c:pt idx="9">
                  <c:v>23.820127864377561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3-4A83-9C1D-510DBE06D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982208"/>
        <c:axId val="157653760"/>
      </c:barChart>
      <c:catAx>
        <c:axId val="15798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653760"/>
        <c:crosses val="autoZero"/>
        <c:auto val="1"/>
        <c:lblAlgn val="ctr"/>
        <c:lblOffset val="100"/>
        <c:noMultiLvlLbl val="0"/>
      </c:catAx>
      <c:valAx>
        <c:axId val="1576537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PT" b="0"/>
                  <a:t>Percentage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57982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4924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4924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4924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bservatorioemigracao.pt/np4/4924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bservatorioemigracao.pt/np4/4924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observatorioemigracao.pt/np4/492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4924.htm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observatorioemigracao.pt/np4/4924.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observatorioemigracao.pt/np4/4924.html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observatorioemigracao.pt/np4/4924.html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observatorioemigracao.pt/np4/4924.html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observatorioemigracao.pt/np4/4924.html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observatorioemigracao.pt/np4/4924.html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observatorioemigracao.pt/np4/4924.html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4924.html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4924.html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observatorioemigracao.pt/np4/4924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4924.html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observatorioemigracao.pt/np4/4924.html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observatorioemigracao.pt/np4/4924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492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4924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4924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tabSelected="1" workbookViewId="0"/>
  </sheetViews>
  <sheetFormatPr defaultColWidth="8.7109375" defaultRowHeight="12" customHeight="1" x14ac:dyDescent="0.25"/>
  <cols>
    <col min="1" max="1" width="8.7109375" style="44"/>
    <col min="2" max="2" width="36.7109375" style="50" customWidth="1"/>
    <col min="3" max="4" width="36.7109375" style="49" customWidth="1"/>
    <col min="5" max="7" width="40.7109375" style="62" customWidth="1"/>
    <col min="8" max="8" width="8.7109375" style="54" customWidth="1"/>
    <col min="9" max="16384" width="8.7109375" style="44"/>
  </cols>
  <sheetData>
    <row r="1" spans="1:13" s="41" customFormat="1" ht="30" customHeight="1" x14ac:dyDescent="0.25">
      <c r="A1" s="43" t="s">
        <v>0</v>
      </c>
      <c r="B1" s="194" t="s">
        <v>1</v>
      </c>
      <c r="C1" s="195"/>
      <c r="D1" s="195"/>
      <c r="E1" s="189"/>
      <c r="F1" s="189"/>
      <c r="G1" s="189"/>
      <c r="H1" s="78"/>
      <c r="I1" s="45"/>
      <c r="J1" s="45"/>
      <c r="K1" s="45"/>
      <c r="L1" s="45"/>
      <c r="M1" s="45"/>
    </row>
    <row r="2" spans="1:13" s="64" customFormat="1" ht="30" customHeight="1" x14ac:dyDescent="0.25">
      <c r="A2" s="46"/>
      <c r="B2" s="196" t="s">
        <v>4</v>
      </c>
      <c r="C2" s="197"/>
      <c r="D2" s="197"/>
      <c r="E2" s="198"/>
      <c r="F2" s="198"/>
      <c r="G2" s="198"/>
      <c r="H2" s="199"/>
    </row>
    <row r="3" spans="1:13" s="47" customFormat="1" ht="30" customHeight="1" x14ac:dyDescent="0.25">
      <c r="B3" s="200" t="s">
        <v>136</v>
      </c>
      <c r="C3" s="201"/>
      <c r="D3" s="201"/>
      <c r="E3" s="201"/>
      <c r="F3" s="201"/>
      <c r="G3" s="201"/>
      <c r="H3" s="78"/>
    </row>
    <row r="4" spans="1:13" s="47" customFormat="1" ht="15" customHeight="1" x14ac:dyDescent="0.25">
      <c r="A4" s="61"/>
      <c r="B4" s="192" t="str">
        <f>'Table 4.1'!B2</f>
        <v>Table 4.1 Stock of Portuguese-born emigrants aged 15 and over in OECD countries by country of residence, 2010/11</v>
      </c>
      <c r="C4" s="193"/>
      <c r="D4" s="193"/>
      <c r="E4" s="192" t="str">
        <f>'Chart 4.1'!B2</f>
        <v>Chart 4.1 Stock of Portuguese-born emigrants aged 15 and over in OECD countries by country of residence, 2010/11 (main destination countries)</v>
      </c>
      <c r="F4" s="193"/>
      <c r="G4" s="193"/>
      <c r="H4" s="81"/>
    </row>
    <row r="5" spans="1:13" s="47" customFormat="1" ht="15" customHeight="1" x14ac:dyDescent="0.25">
      <c r="A5" s="61"/>
      <c r="B5" s="192" t="str">
        <f>'Table 4.2'!B2</f>
        <v>Table 4.2 Stock of Portuguese-born emigrants aged 15 and over in OECD countries by country of residence and sex, 2010/11</v>
      </c>
      <c r="C5" s="193"/>
      <c r="D5" s="193"/>
      <c r="E5" s="192" t="str">
        <f>'Chart 4.2'!B2</f>
        <v>Chart 4.2 Stock of Portuguese-born emigrants aged 15 and over in OECD countries by country of residence and sex, 2010/11 (main destination countries)</v>
      </c>
      <c r="F5" s="193"/>
      <c r="G5" s="193"/>
      <c r="H5" s="81"/>
    </row>
    <row r="6" spans="1:13" s="47" customFormat="1" ht="15" customHeight="1" x14ac:dyDescent="0.25">
      <c r="A6" s="61"/>
      <c r="B6" s="192" t="str">
        <f>'Table 4.3'!B2:H2</f>
        <v>Table 4.3 Stock of Portuguese-born emigrants aged 15 and over in OECD countries by country of residence and age group, 2010/11</v>
      </c>
      <c r="C6" s="193"/>
      <c r="D6" s="193"/>
      <c r="E6" s="192" t="str">
        <f>'Chart 4.3'!B2</f>
        <v>Chart 4.3 Stock of Portuguese-born emigrants aged 15 and over in OECD countries by country of residence and age group, 2010/11 (main destination countries)</v>
      </c>
      <c r="F6" s="193"/>
      <c r="G6" s="193"/>
      <c r="H6" s="81"/>
    </row>
    <row r="7" spans="1:13" s="47" customFormat="1" ht="15" customHeight="1" x14ac:dyDescent="0.25">
      <c r="A7" s="61"/>
      <c r="B7" s="192" t="str">
        <f>'Table 4.4'!B2:F2</f>
        <v>Table 4.4 Stock of Portuguese-born emigrants aged 15 and over in OECD countries by country of residence and nationality, 2010/11</v>
      </c>
      <c r="C7" s="193"/>
      <c r="D7" s="193"/>
      <c r="E7" s="192" t="str">
        <f>'Chart 4.4'!B2</f>
        <v>Chart 4.4 Stock of Portuguese-born emigrants aged 15 and over in OECD countries by country of residence and nationality, 2010/11 (main destination countries)</v>
      </c>
      <c r="F7" s="193"/>
      <c r="G7" s="193"/>
      <c r="H7" s="80"/>
    </row>
    <row r="8" spans="1:13" s="48" customFormat="1" ht="15" customHeight="1" x14ac:dyDescent="0.2">
      <c r="A8" s="61"/>
      <c r="B8" s="192" t="str">
        <f>'Table 4.5'!B2</f>
        <v>Table 4.5 Stock of Portuguese-born emigrants aged 15 and over in OECD countries by country of residence and duration of stay, 2010/11</v>
      </c>
      <c r="C8" s="193"/>
      <c r="D8" s="193"/>
      <c r="E8" s="192" t="str">
        <f>'Chart 4.5'!B2</f>
        <v>Chart 4.5 Stock of Portuguese-born emigrants aged 15 and over in OECD countries by country of residence and duration of stay, 2010/11 (main destination countries)</v>
      </c>
      <c r="F8" s="193"/>
      <c r="G8" s="193"/>
      <c r="H8" s="79"/>
    </row>
    <row r="9" spans="1:13" s="47" customFormat="1" ht="15" customHeight="1" x14ac:dyDescent="0.25">
      <c r="A9" s="61"/>
      <c r="B9" s="192" t="str">
        <f>'Table 4.6'!B2</f>
        <v>Table 4.6 Stock of Portuguese-born emigrants aged 15 and over in OECD countries by country of residence and educational attainment, 2010/11</v>
      </c>
      <c r="C9" s="193"/>
      <c r="D9" s="193"/>
      <c r="E9" s="192" t="str">
        <f>'Chart 4.6'!B2</f>
        <v>Chart 4.6 Stock of Portuguese-born emigrants aged 15 and over in OECD countries by country of residence and educational attainment, 2010/11 (main destination countries)</v>
      </c>
      <c r="F9" s="193"/>
      <c r="G9" s="193"/>
      <c r="H9" s="80"/>
    </row>
    <row r="10" spans="1:13" s="48" customFormat="1" ht="15" customHeight="1" x14ac:dyDescent="0.2">
      <c r="A10" s="61"/>
      <c r="B10" s="192" t="str">
        <f>'Table 4.7'!B2</f>
        <v>Table 4.7 Stock of Portuguese-born emigrants aged 15 and over in OECD countries by duration of stay and educational attainment, 2010/11</v>
      </c>
      <c r="C10" s="193"/>
      <c r="D10" s="193"/>
      <c r="E10" s="192" t="str">
        <f>'Chart 4.7'!B2</f>
        <v>Chart 4.7 Stock of Portuguese-born emigrants aged 15 and over in OECD countries by duration of stay and educational attainment, 2010/11</v>
      </c>
      <c r="F10" s="193"/>
      <c r="G10" s="193"/>
      <c r="H10" s="80"/>
    </row>
    <row r="11" spans="1:13" s="48" customFormat="1" ht="15" customHeight="1" x14ac:dyDescent="0.2">
      <c r="A11" s="61"/>
      <c r="B11" s="192" t="str">
        <f>'Table 4.8'!B2</f>
        <v>Table 4.8 Stock of Portuguese-born emigrants aged 15 and over in OECD countries by country of residence and labour force status, 2010/11</v>
      </c>
      <c r="C11" s="193"/>
      <c r="D11" s="193"/>
      <c r="E11" s="192" t="str">
        <f>'Chart 4.8'!B2</f>
        <v>Chart 4.8 Stock of Portuguese-born emigrants aged 15 and over in OECD countries by country of residence and labour force status, 2010/11 (main destination countries)</v>
      </c>
      <c r="F11" s="193"/>
      <c r="G11" s="193"/>
      <c r="H11" s="80"/>
    </row>
    <row r="12" spans="1:13" s="48" customFormat="1" ht="15" customHeight="1" x14ac:dyDescent="0.2">
      <c r="A12" s="61"/>
      <c r="B12" s="192" t="str">
        <f>'Table 4.9'!B2</f>
        <v>Table 4.9 Stock of Portuguese-born emigrants aged 15 and over in OECD countries by occupation, 2010/11</v>
      </c>
      <c r="C12" s="193"/>
      <c r="D12" s="193"/>
      <c r="E12" s="192" t="str">
        <f>'Chart 4.9'!B2</f>
        <v>Chart 4.9 Stock of Portuguese-born emigrants aged 15 and over in OECD countries by occupation, 2010/11</v>
      </c>
      <c r="F12" s="193"/>
      <c r="G12" s="193"/>
      <c r="H12" s="80"/>
    </row>
    <row r="13" spans="1:13" s="48" customFormat="1" ht="15" customHeight="1" x14ac:dyDescent="0.2">
      <c r="A13" s="61"/>
      <c r="B13" s="192" t="str">
        <f>'Table 4.10'!B2</f>
        <v>Table 4.10 Stock of Portuguese-born emigrants aged 15 and over in OECD countries by country of residence and occupation (broad), 2010/11</v>
      </c>
      <c r="C13" s="193"/>
      <c r="D13" s="193"/>
      <c r="E13" s="192" t="str">
        <f>'Chart 4.10'!B2</f>
        <v>Chart 4.10 Stock of Portuguese-born emigrants aged 15 and over in OECD countries by country of residence and occupation (broad), 2010/11 (main destination countries)</v>
      </c>
      <c r="F13" s="193"/>
      <c r="G13" s="193"/>
      <c r="H13" s="80"/>
    </row>
    <row r="14" spans="1:13" s="48" customFormat="1" ht="15" customHeight="1" x14ac:dyDescent="0.2">
      <c r="A14" s="61"/>
      <c r="B14" s="192" t="str">
        <f>'Table 4.11'!B2</f>
        <v>Table 4.11 Changes in the stock of Portuguese-born emigrants aged 15 and over in OECD countries, by country of residence, 2000/01-2010/11</v>
      </c>
      <c r="C14" s="193"/>
      <c r="D14" s="193"/>
      <c r="E14" s="192" t="str">
        <f>'Chart 4.11'!B2</f>
        <v>Chart 4.11 Changes in the stock of Portuguese-born emigrants aged 15 and over, in OECD countries, by country of residence, 2000/01-2010/11 (main destination countries)</v>
      </c>
      <c r="F14" s="193"/>
      <c r="G14" s="193"/>
      <c r="H14" s="80"/>
    </row>
    <row r="15" spans="1:13" s="48" customFormat="1" ht="30" customHeight="1" x14ac:dyDescent="0.2">
      <c r="A15" s="61"/>
      <c r="B15" s="192" t="str">
        <f>'Table 4.12'!B2</f>
        <v>Table 4.12 Changes in the stock of Portuguese-born emigrants aged 15 and over in OECD countries, by country of residence, 2000/01-2010/11: share of the emigrants aged 65 or older</v>
      </c>
      <c r="C15" s="193"/>
      <c r="D15" s="193"/>
      <c r="E15" s="192" t="str">
        <f>'Chart 4.12'!B2</f>
        <v>Chart 4.12 Changes in the share of Portuguese-born emigrants aged 65 or older, in OECD countries, by country of residence, 2000/01-2010/11 (main destination countries)</v>
      </c>
      <c r="F15" s="193"/>
      <c r="G15" s="193"/>
      <c r="H15" s="80"/>
    </row>
    <row r="16" spans="1:13" s="48" customFormat="1" ht="30" customHeight="1" x14ac:dyDescent="0.2">
      <c r="A16" s="61"/>
      <c r="B16" s="192" t="str">
        <f>'Table 4.13'!B2</f>
        <v>Table 4.13 Changes in the stock of Portuguese-born emigrants aged 15 and over in OECD countries, by country of residence, 2000/01-2010/11: share of the emigrants with the nationality of the country of residence</v>
      </c>
      <c r="C16" s="193"/>
      <c r="D16" s="193"/>
      <c r="E16" s="192" t="str">
        <f>'Chart 4.13'!B2</f>
        <v>Chart 4.13 Changes in the share of Portuguese-born emigrants with the nationality of the country of residence, in OECD countries, by country of residence, 2000/01-2010/11 (main destination countries)</v>
      </c>
      <c r="F16" s="193"/>
      <c r="G16" s="193"/>
      <c r="H16" s="80"/>
    </row>
    <row r="17" spans="1:8" s="48" customFormat="1" ht="30" customHeight="1" x14ac:dyDescent="0.2">
      <c r="A17" s="61"/>
      <c r="B17" s="192" t="str">
        <f>'Table 4.14'!B2</f>
        <v>Table 4.14 Changes in the stock of Portuguese-born emigrants aged 15 and over in OECD countries, by country of residence, 2000/01-2010/11: share of the emigrants living in the country of residence for more than ten years</v>
      </c>
      <c r="C17" s="193"/>
      <c r="D17" s="193"/>
      <c r="E17" s="192" t="str">
        <f>'Chart 4.14'!B2</f>
        <v>Chart 4.14 Changes in the share of Portuguese-born emigrants living in the country of residence for more than ten years, in OECD countries, by country of residence, 2000/01-2010/11 (main destination countries)</v>
      </c>
      <c r="F17" s="193"/>
      <c r="G17" s="193"/>
      <c r="H17" s="80"/>
    </row>
    <row r="18" spans="1:8" ht="30" customHeight="1" x14ac:dyDescent="0.25">
      <c r="A18" s="62"/>
      <c r="B18" s="192" t="str">
        <f>'Table 4.15'!B2</f>
        <v>Table 4.15 Changes in the stock of Portuguese-born emigrants aged 15 and over in OECD countries, by country of residence, 2000/01-2010/11: share of the emigrants with high educational attainment [ISCED 5A/5B/6]</v>
      </c>
      <c r="C18" s="193"/>
      <c r="D18" s="193"/>
      <c r="E18" s="192" t="str">
        <f>'Chart 4.15'!B2</f>
        <v>Chart 4.15 Changes in the share of Portuguese-born emigrants with high educational attainment [ISCED 5A/5B/6], in OECD countries, by country of residence, 2000/01-2010/11 (main destination countries)</v>
      </c>
      <c r="F18" s="193"/>
      <c r="G18" s="193"/>
      <c r="H18" s="80"/>
    </row>
    <row r="19" spans="1:8" ht="30" customHeight="1" x14ac:dyDescent="0.25">
      <c r="B19" s="82"/>
      <c r="C19" s="83"/>
      <c r="D19" s="83"/>
      <c r="E19" s="61"/>
      <c r="F19" s="61"/>
      <c r="G19" s="61"/>
      <c r="H19" s="78"/>
    </row>
    <row r="20" spans="1:8" ht="15" customHeight="1" x14ac:dyDescent="0.25">
      <c r="A20" s="66" t="s">
        <v>5</v>
      </c>
      <c r="B20" s="202" t="s">
        <v>59</v>
      </c>
      <c r="C20" s="203"/>
      <c r="D20" s="203"/>
      <c r="E20" s="203"/>
      <c r="F20" s="203"/>
      <c r="G20" s="203"/>
      <c r="H20" s="78"/>
    </row>
    <row r="21" spans="1:8" ht="15" customHeight="1" x14ac:dyDescent="0.25">
      <c r="A21" s="66" t="s">
        <v>2</v>
      </c>
      <c r="B21" s="206" t="s">
        <v>186</v>
      </c>
      <c r="C21" s="207"/>
      <c r="D21" s="207"/>
      <c r="E21" s="207"/>
      <c r="F21" s="207"/>
      <c r="G21" s="207"/>
      <c r="H21" s="78"/>
    </row>
    <row r="22" spans="1:8" ht="30" customHeight="1" x14ac:dyDescent="0.25">
      <c r="B22" s="57"/>
      <c r="C22" s="58"/>
      <c r="D22" s="58"/>
      <c r="E22" s="190"/>
      <c r="F22" s="190"/>
      <c r="G22" s="190"/>
    </row>
    <row r="23" spans="1:8" ht="45" customHeight="1" x14ac:dyDescent="0.25">
      <c r="B23" s="204" t="s">
        <v>135</v>
      </c>
      <c r="C23" s="205"/>
      <c r="D23" s="188"/>
    </row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</sheetData>
  <mergeCells count="36">
    <mergeCell ref="B23:C23"/>
    <mergeCell ref="B15:D15"/>
    <mergeCell ref="B16:D16"/>
    <mergeCell ref="B17:D17"/>
    <mergeCell ref="B18:D18"/>
    <mergeCell ref="B21:G21"/>
    <mergeCell ref="E15:G15"/>
    <mergeCell ref="E16:G16"/>
    <mergeCell ref="E17:G17"/>
    <mergeCell ref="B12:D12"/>
    <mergeCell ref="E18:G18"/>
    <mergeCell ref="B20:G20"/>
    <mergeCell ref="B11:D11"/>
    <mergeCell ref="E11:G11"/>
    <mergeCell ref="B13:D13"/>
    <mergeCell ref="B14:D14"/>
    <mergeCell ref="E12:G12"/>
    <mergeCell ref="E13:G13"/>
    <mergeCell ref="E14:G14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E7:G7"/>
    <mergeCell ref="B8:D8"/>
    <mergeCell ref="E8:G8"/>
  </mergeCells>
  <hyperlinks>
    <hyperlink ref="B4:D4" location="'Table 4.1'!B2" display="'Table 4.1'!B2" xr:uid="{00000000-0004-0000-0000-000000000000}"/>
    <hyperlink ref="B5:D5" location="'Table 4.2'!B2" display="'Table 4.2'!B2" xr:uid="{00000000-0004-0000-0000-000001000000}"/>
    <hyperlink ref="B6:D6" location="'Table 4.3'!B2" display="'Table 4.3'!B2" xr:uid="{00000000-0004-0000-0000-000002000000}"/>
    <hyperlink ref="B7:D7" location="'Table 4.4'!B2" display="'Table 4.4'!B2" xr:uid="{00000000-0004-0000-0000-000003000000}"/>
    <hyperlink ref="E4:G4" location="'Chart 4.1'!B2" display="'Chart 4.1'!B2" xr:uid="{00000000-0004-0000-0000-000004000000}"/>
    <hyperlink ref="B8:D8" location="'Table 4.5'!B2" display="'Table 4.5'!B2" xr:uid="{00000000-0004-0000-0000-000005000000}"/>
    <hyperlink ref="B9:D9" location="'Table 4.6'!B2" display="'Table 4.6'!B2" xr:uid="{00000000-0004-0000-0000-000006000000}"/>
    <hyperlink ref="B10:D10" location="'Table 4.7'!B2" display="'Table 4.7'!B2" xr:uid="{00000000-0004-0000-0000-000007000000}"/>
    <hyperlink ref="B11:D11" location="'Table 4.8'!B2" display="'Table 4.8'!B2" xr:uid="{00000000-0004-0000-0000-000008000000}"/>
    <hyperlink ref="B12:D12" location="'Table 4.9'!B2" display="'Table 4.9'!B2" xr:uid="{00000000-0004-0000-0000-000009000000}"/>
    <hyperlink ref="B13:D13" location="'Table 4.10'!B2" display="'Table 4.10'!B2" xr:uid="{00000000-0004-0000-0000-00000A000000}"/>
    <hyperlink ref="B14:D14" location="'Table 4.11'!B2" display="'Table 4.11'!B2" xr:uid="{00000000-0004-0000-0000-00000B000000}"/>
    <hyperlink ref="B15:D18" location="'Table 2.11'!B2" display="'Table 2.11'!B2" xr:uid="{00000000-0004-0000-0000-00000C000000}"/>
    <hyperlink ref="B15:D15" location="'Table 4.12'!B2" display="'Table 4.12'!B2" xr:uid="{00000000-0004-0000-0000-00000D000000}"/>
    <hyperlink ref="B16:D16" location="'Table 4.13'!B2" display="'Table 4.13'!B2" xr:uid="{00000000-0004-0000-0000-00000E000000}"/>
    <hyperlink ref="B17:D17" location="'Table 4.14'!B2" display="'Table 4.14'!B2" xr:uid="{00000000-0004-0000-0000-00000F000000}"/>
    <hyperlink ref="B18:D18" location="'Table 4.15'!B2" display="'Table 4.15'!B2" xr:uid="{00000000-0004-0000-0000-000010000000}"/>
    <hyperlink ref="E5:G18" location="'Chart 2.1'!B2" display="'Chart 2.1'!B2" xr:uid="{00000000-0004-0000-0000-000011000000}"/>
    <hyperlink ref="E5:G5" location="'Chart 4.2'!B2" display="'Chart 4.2'!B2" xr:uid="{00000000-0004-0000-0000-000012000000}"/>
    <hyperlink ref="E6:G6" location="'Chart 4.3'!B2" display="'Chart 4.3'!B2" xr:uid="{00000000-0004-0000-0000-000013000000}"/>
    <hyperlink ref="E7:G7" location="'Chart 4.4'!B2" display="'Chart 4.4'!B2" xr:uid="{00000000-0004-0000-0000-000014000000}"/>
    <hyperlink ref="E8:G8" location="'Chart 4.5'!B2" display="'Chart 4.5'!B2" xr:uid="{00000000-0004-0000-0000-000015000000}"/>
    <hyperlink ref="E9:G9" location="'Chart 4.6'!B2" display="'Chart 4.6'!B2" xr:uid="{00000000-0004-0000-0000-000016000000}"/>
    <hyperlink ref="E10:G10" location="'Chart 4.7'!B2" display="'Chart 4.7'!B2" xr:uid="{00000000-0004-0000-0000-000017000000}"/>
    <hyperlink ref="E11:G11" location="'Chart 4.8'!B2" display="'Chart 4.8'!B2" xr:uid="{00000000-0004-0000-0000-000018000000}"/>
    <hyperlink ref="E12:G12" location="'Chart 4.9'!B2" display="'Chart 4.9'!B2" xr:uid="{00000000-0004-0000-0000-000019000000}"/>
    <hyperlink ref="E13:G13" location="'Chart 4.10'!B2" display="'Chart 4.10'!B2" xr:uid="{00000000-0004-0000-0000-00001A000000}"/>
    <hyperlink ref="E14:G14" location="'Chart 4.11'!B2" display="'Chart 4.11'!B2" xr:uid="{00000000-0004-0000-0000-00001B000000}"/>
    <hyperlink ref="E15:G15" location="'Chart 4.12'!B2" display="'Chart 4.12'!B2" xr:uid="{00000000-0004-0000-0000-00001C000000}"/>
    <hyperlink ref="E16:G16" location="'Chart 4.13'!B2" display="'Chart 4.13'!B2" xr:uid="{00000000-0004-0000-0000-00001D000000}"/>
    <hyperlink ref="E17:G17" location="'Chart 4.14'!B2" display="'Chart 4.14'!B2" xr:uid="{00000000-0004-0000-0000-00001E000000}"/>
    <hyperlink ref="E18:G18" location="'Chart 4.15'!B2" display="'Chart 4.15'!B2" xr:uid="{00000000-0004-0000-0000-00001F000000}"/>
    <hyperlink ref="B21" r:id="rId1" xr:uid="{00000000-0004-0000-0000-00002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9"/>
  <sheetViews>
    <sheetView showGridLines="0" workbookViewId="0">
      <selection activeCell="D19" sqref="D19"/>
    </sheetView>
  </sheetViews>
  <sheetFormatPr defaultColWidth="9.140625" defaultRowHeight="15" x14ac:dyDescent="0.25"/>
  <cols>
    <col min="1" max="1" width="8.7109375" style="28"/>
    <col min="2" max="2" width="36.7109375" style="28" customWidth="1"/>
    <col min="3" max="3" width="24.7109375" style="37" customWidth="1"/>
    <col min="4" max="4" width="24.7109375" style="28" customWidth="1"/>
    <col min="5" max="16384" width="9.140625" style="28"/>
  </cols>
  <sheetData>
    <row r="1" spans="1:8" s="29" customFormat="1" ht="30" customHeight="1" x14ac:dyDescent="0.25">
      <c r="A1" s="33" t="s">
        <v>0</v>
      </c>
      <c r="B1" s="67" t="s">
        <v>1</v>
      </c>
      <c r="C1" s="67"/>
      <c r="D1" s="53" t="s">
        <v>3</v>
      </c>
      <c r="E1"/>
      <c r="F1"/>
    </row>
    <row r="2" spans="1:8" s="29" customFormat="1" ht="45" customHeight="1" thickBot="1" x14ac:dyDescent="0.3">
      <c r="B2" s="236" t="s">
        <v>145</v>
      </c>
      <c r="C2" s="237"/>
      <c r="D2" s="215"/>
    </row>
    <row r="3" spans="1:8" ht="30" customHeight="1" x14ac:dyDescent="0.25">
      <c r="A3" s="85"/>
      <c r="B3" s="14" t="s">
        <v>60</v>
      </c>
      <c r="C3" s="12" t="s">
        <v>17</v>
      </c>
      <c r="D3" s="12" t="s">
        <v>40</v>
      </c>
    </row>
    <row r="4" spans="1:8" ht="30" customHeight="1" x14ac:dyDescent="0.25">
      <c r="A4" s="85"/>
      <c r="B4" s="86" t="s">
        <v>39</v>
      </c>
      <c r="C4" s="87">
        <f>SUM(C5:C14)</f>
        <v>737813</v>
      </c>
      <c r="D4" s="92">
        <v>100</v>
      </c>
    </row>
    <row r="5" spans="1:8" ht="15" customHeight="1" x14ac:dyDescent="0.25">
      <c r="A5" s="85"/>
      <c r="B5" s="60" t="s">
        <v>165</v>
      </c>
      <c r="C5" s="88">
        <v>37434</v>
      </c>
      <c r="D5" s="93">
        <v>5.0736433215462462</v>
      </c>
    </row>
    <row r="6" spans="1:8" ht="15" customHeight="1" x14ac:dyDescent="0.25">
      <c r="A6" s="85"/>
      <c r="B6" s="13" t="s">
        <v>166</v>
      </c>
      <c r="C6" s="89">
        <v>37752</v>
      </c>
      <c r="D6" s="94">
        <v>5.1167436735324534</v>
      </c>
    </row>
    <row r="7" spans="1:8" ht="15" customHeight="1" x14ac:dyDescent="0.25">
      <c r="A7" s="85"/>
      <c r="B7" s="3" t="s">
        <v>167</v>
      </c>
      <c r="C7" s="90">
        <v>60464</v>
      </c>
      <c r="D7" s="95">
        <v>8.1950304480945722</v>
      </c>
    </row>
    <row r="8" spans="1:8" ht="15" customHeight="1" x14ac:dyDescent="0.25">
      <c r="A8" s="85"/>
      <c r="B8" s="13" t="s">
        <v>168</v>
      </c>
      <c r="C8" s="89">
        <v>47279</v>
      </c>
      <c r="D8" s="94">
        <v>6.4079922690437812</v>
      </c>
    </row>
    <row r="9" spans="1:8" ht="15" customHeight="1" x14ac:dyDescent="0.25">
      <c r="A9" s="85"/>
      <c r="B9" s="3" t="s">
        <v>169</v>
      </c>
      <c r="C9" s="90">
        <v>102851</v>
      </c>
      <c r="D9" s="95">
        <v>13.939982082180716</v>
      </c>
    </row>
    <row r="10" spans="1:8" ht="15" customHeight="1" x14ac:dyDescent="0.25">
      <c r="A10" s="85"/>
      <c r="B10" s="13" t="s">
        <v>170</v>
      </c>
      <c r="C10" s="89">
        <v>15546</v>
      </c>
      <c r="D10" s="94">
        <v>2.1070379621936723</v>
      </c>
    </row>
    <row r="11" spans="1:8" ht="15" customHeight="1" x14ac:dyDescent="0.25">
      <c r="A11" s="85"/>
      <c r="B11" s="3" t="s">
        <v>171</v>
      </c>
      <c r="C11" s="90">
        <v>183905</v>
      </c>
      <c r="D11" s="95">
        <v>24.925692553533214</v>
      </c>
    </row>
    <row r="12" spans="1:8" ht="15" customHeight="1" x14ac:dyDescent="0.25">
      <c r="A12" s="85"/>
      <c r="B12" s="13" t="s">
        <v>172</v>
      </c>
      <c r="C12" s="89">
        <v>75964</v>
      </c>
      <c r="D12" s="94">
        <v>10.295833768177031</v>
      </c>
    </row>
    <row r="13" spans="1:8" ht="15" customHeight="1" x14ac:dyDescent="0.25">
      <c r="A13" s="85"/>
      <c r="B13" s="3" t="s">
        <v>173</v>
      </c>
      <c r="C13" s="90">
        <v>175748</v>
      </c>
      <c r="D13" s="95">
        <v>23.820127864377561</v>
      </c>
    </row>
    <row r="14" spans="1:8" ht="15" customHeight="1" thickBot="1" x14ac:dyDescent="0.3">
      <c r="A14" s="85"/>
      <c r="B14" s="77" t="s">
        <v>174</v>
      </c>
      <c r="C14" s="91">
        <v>870</v>
      </c>
      <c r="D14" s="96">
        <v>0.1</v>
      </c>
    </row>
    <row r="15" spans="1:8" ht="15" customHeight="1" x14ac:dyDescent="0.25">
      <c r="A15" s="85"/>
      <c r="B15" s="4"/>
      <c r="C15" s="4"/>
      <c r="F15"/>
      <c r="G15"/>
      <c r="H15"/>
    </row>
    <row r="16" spans="1:8" ht="15" customHeight="1" x14ac:dyDescent="0.25">
      <c r="A16" s="39" t="s">
        <v>20</v>
      </c>
      <c r="B16" s="222" t="s">
        <v>80</v>
      </c>
      <c r="C16" s="223"/>
      <c r="D16" s="131"/>
      <c r="F16"/>
      <c r="G16"/>
      <c r="H16"/>
    </row>
    <row r="17" spans="1:8" ht="15" customHeight="1" x14ac:dyDescent="0.25">
      <c r="A17" s="39" t="s">
        <v>6</v>
      </c>
      <c r="B17" s="210" t="s">
        <v>101</v>
      </c>
      <c r="C17" s="214"/>
      <c r="D17" s="214"/>
      <c r="F17"/>
      <c r="G17"/>
      <c r="H17"/>
    </row>
    <row r="18" spans="1:8" ht="15" customHeight="1" x14ac:dyDescent="0.25">
      <c r="A18" s="59" t="s">
        <v>5</v>
      </c>
      <c r="B18" s="212" t="s">
        <v>59</v>
      </c>
      <c r="C18" s="203"/>
      <c r="F18"/>
      <c r="G18"/>
      <c r="H18"/>
    </row>
    <row r="19" spans="1:8" ht="15" customHeight="1" x14ac:dyDescent="0.25">
      <c r="A19" s="59" t="s">
        <v>2</v>
      </c>
      <c r="B19" s="213" t="s">
        <v>186</v>
      </c>
      <c r="C19" s="203"/>
    </row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</sheetData>
  <mergeCells count="5">
    <mergeCell ref="B19:C19"/>
    <mergeCell ref="B16:C16"/>
    <mergeCell ref="B18:C18"/>
    <mergeCell ref="B2:D2"/>
    <mergeCell ref="B17:D17"/>
  </mergeCells>
  <hyperlinks>
    <hyperlink ref="D1" location="Contents!A1" display="[contents Ç]" xr:uid="{00000000-0004-0000-0900-000000000000}"/>
    <hyperlink ref="B19" r:id="rId1" xr:uid="{00000000-0004-0000-0900-000001000000}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9"/>
  <sheetViews>
    <sheetView showGridLines="0" topLeftCell="A16" workbookViewId="0">
      <selection activeCell="H41" sqref="H41"/>
    </sheetView>
  </sheetViews>
  <sheetFormatPr defaultColWidth="9.140625" defaultRowHeight="15" x14ac:dyDescent="0.25"/>
  <cols>
    <col min="1" max="1" width="9.140625" style="28"/>
    <col min="2" max="2" width="24.7109375" style="28" customWidth="1"/>
    <col min="3" max="3" width="16.7109375" style="37" customWidth="1"/>
    <col min="4" max="9" width="16.7109375" style="28" customWidth="1"/>
    <col min="10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30" customHeight="1" thickBot="1" x14ac:dyDescent="0.3">
      <c r="B2" s="236" t="s">
        <v>175</v>
      </c>
      <c r="C2" s="237"/>
      <c r="D2" s="238"/>
      <c r="E2" s="215"/>
      <c r="F2" s="215"/>
      <c r="G2" s="215"/>
      <c r="H2" s="215"/>
      <c r="I2" s="215"/>
    </row>
    <row r="3" spans="1:9" ht="30" customHeight="1" x14ac:dyDescent="0.25">
      <c r="A3" s="85"/>
      <c r="B3" s="216" t="s">
        <v>7</v>
      </c>
      <c r="C3" s="218" t="s">
        <v>39</v>
      </c>
      <c r="D3" s="224" t="s">
        <v>58</v>
      </c>
      <c r="E3" s="221"/>
      <c r="F3" s="224" t="s">
        <v>61</v>
      </c>
      <c r="G3" s="225"/>
      <c r="H3" s="224" t="s">
        <v>57</v>
      </c>
      <c r="I3" s="221"/>
    </row>
    <row r="4" spans="1:9" ht="30" customHeight="1" x14ac:dyDescent="0.25">
      <c r="A4" s="85"/>
      <c r="B4" s="217"/>
      <c r="C4" s="219"/>
      <c r="D4" s="63" t="s">
        <v>17</v>
      </c>
      <c r="E4" s="63" t="s">
        <v>40</v>
      </c>
      <c r="F4" s="104" t="s">
        <v>17</v>
      </c>
      <c r="G4" s="106" t="s">
        <v>40</v>
      </c>
      <c r="H4" s="104" t="s">
        <v>17</v>
      </c>
      <c r="I4" s="63" t="s">
        <v>40</v>
      </c>
    </row>
    <row r="5" spans="1:9" ht="30" customHeight="1" x14ac:dyDescent="0.25">
      <c r="A5" s="85"/>
      <c r="B5" s="86" t="s">
        <v>39</v>
      </c>
      <c r="C5" s="103">
        <f>SUM(C6:C36)</f>
        <v>727943</v>
      </c>
      <c r="D5" s="102">
        <f t="shared" ref="D5:H5" si="0">SUM(D6:D36)</f>
        <v>135650</v>
      </c>
      <c r="E5" s="107">
        <f>D5/$C5*100</f>
        <v>18.634700793880839</v>
      </c>
      <c r="F5" s="105">
        <f t="shared" si="0"/>
        <v>425545</v>
      </c>
      <c r="G5" s="111">
        <f t="shared" ref="G5:G35" si="1">F5/$C5*100</f>
        <v>58.458560629060244</v>
      </c>
      <c r="H5" s="105">
        <f t="shared" si="0"/>
        <v>166748</v>
      </c>
      <c r="I5" s="107">
        <f t="shared" ref="I5:I35" si="2">H5/$C5*100</f>
        <v>22.90673857705892</v>
      </c>
    </row>
    <row r="6" spans="1:9" ht="15" customHeight="1" x14ac:dyDescent="0.25">
      <c r="A6" s="85"/>
      <c r="B6" s="3" t="s">
        <v>21</v>
      </c>
      <c r="C6" s="68">
        <v>8042</v>
      </c>
      <c r="D6" s="72">
        <v>2434</v>
      </c>
      <c r="E6" s="108">
        <f t="shared" ref="E6:E35" si="3">D6/$C6*100</f>
        <v>30.26610295946282</v>
      </c>
      <c r="F6" s="71">
        <v>4583</v>
      </c>
      <c r="G6" s="112">
        <f t="shared" si="1"/>
        <v>56.988311365332009</v>
      </c>
      <c r="H6" s="72">
        <v>1025</v>
      </c>
      <c r="I6" s="108">
        <f t="shared" si="2"/>
        <v>12.745585675205174</v>
      </c>
    </row>
    <row r="7" spans="1:9" ht="15" customHeight="1" x14ac:dyDescent="0.25">
      <c r="A7" s="85"/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</row>
    <row r="8" spans="1:9" ht="15" customHeight="1" x14ac:dyDescent="0.25">
      <c r="A8" s="85"/>
      <c r="B8" s="3" t="s">
        <v>8</v>
      </c>
      <c r="C8" s="70">
        <v>13390</v>
      </c>
      <c r="D8" s="76">
        <v>2813</v>
      </c>
      <c r="E8" s="110">
        <f t="shared" si="3"/>
        <v>21.008215085884988</v>
      </c>
      <c r="F8" s="75">
        <v>7127</v>
      </c>
      <c r="G8" s="114">
        <f t="shared" si="1"/>
        <v>53.226288274831965</v>
      </c>
      <c r="H8" s="76">
        <v>3450</v>
      </c>
      <c r="I8" s="110">
        <f t="shared" si="2"/>
        <v>25.765496639283047</v>
      </c>
    </row>
    <row r="9" spans="1:9" ht="15" customHeight="1" x14ac:dyDescent="0.25">
      <c r="A9" s="85"/>
      <c r="B9" s="13" t="s">
        <v>18</v>
      </c>
      <c r="C9" s="69">
        <v>74350</v>
      </c>
      <c r="D9" s="74">
        <v>21895</v>
      </c>
      <c r="E9" s="109">
        <f t="shared" si="3"/>
        <v>29.448554135843981</v>
      </c>
      <c r="F9" s="73">
        <v>38520</v>
      </c>
      <c r="G9" s="113">
        <f t="shared" si="1"/>
        <v>51.809011432414252</v>
      </c>
      <c r="H9" s="74">
        <v>13935</v>
      </c>
      <c r="I9" s="109">
        <f t="shared" si="2"/>
        <v>18.74243443174176</v>
      </c>
    </row>
    <row r="10" spans="1:9" ht="15" customHeight="1" x14ac:dyDescent="0.25">
      <c r="A10" s="85"/>
      <c r="B10" s="3" t="s">
        <v>22</v>
      </c>
      <c r="C10" s="70">
        <v>13</v>
      </c>
      <c r="D10" s="76">
        <v>13</v>
      </c>
      <c r="E10" s="110">
        <f t="shared" si="3"/>
        <v>100</v>
      </c>
      <c r="F10" s="75">
        <v>0</v>
      </c>
      <c r="G10" s="114">
        <f t="shared" si="1"/>
        <v>0</v>
      </c>
      <c r="H10" s="76">
        <v>0</v>
      </c>
      <c r="I10" s="110">
        <f t="shared" si="2"/>
        <v>0</v>
      </c>
    </row>
    <row r="11" spans="1:9" ht="15" customHeight="1" x14ac:dyDescent="0.25">
      <c r="A11" s="85"/>
      <c r="B11" s="13" t="s">
        <v>23</v>
      </c>
      <c r="C11" s="69">
        <v>69</v>
      </c>
      <c r="D11" s="74">
        <v>55</v>
      </c>
      <c r="E11" s="109">
        <f t="shared" si="3"/>
        <v>79.710144927536234</v>
      </c>
      <c r="F11" s="73">
        <v>14</v>
      </c>
      <c r="G11" s="113">
        <f t="shared" si="1"/>
        <v>20.289855072463769</v>
      </c>
      <c r="H11" s="74">
        <v>0</v>
      </c>
      <c r="I11" s="109">
        <f t="shared" si="2"/>
        <v>0</v>
      </c>
    </row>
    <row r="12" spans="1:9" ht="15" customHeight="1" x14ac:dyDescent="0.25">
      <c r="A12" s="85"/>
      <c r="B12" s="3" t="s">
        <v>24</v>
      </c>
      <c r="C12" s="70">
        <v>458</v>
      </c>
      <c r="D12" s="76">
        <v>205</v>
      </c>
      <c r="E12" s="110">
        <f t="shared" si="3"/>
        <v>44.759825327510917</v>
      </c>
      <c r="F12" s="75">
        <v>173</v>
      </c>
      <c r="G12" s="114">
        <f t="shared" si="1"/>
        <v>37.772925764192138</v>
      </c>
      <c r="H12" s="76">
        <v>80</v>
      </c>
      <c r="I12" s="110">
        <f t="shared" si="2"/>
        <v>17.467248908296941</v>
      </c>
    </row>
    <row r="13" spans="1:9" ht="15" customHeight="1" x14ac:dyDescent="0.25">
      <c r="A13" s="85"/>
      <c r="B13" s="13" t="s">
        <v>25</v>
      </c>
      <c r="C13" s="69">
        <v>18</v>
      </c>
      <c r="D13" s="74">
        <v>17</v>
      </c>
      <c r="E13" s="109">
        <f t="shared" si="3"/>
        <v>94.444444444444443</v>
      </c>
      <c r="F13" s="73">
        <v>1</v>
      </c>
      <c r="G13" s="113">
        <f t="shared" si="1"/>
        <v>5.5555555555555554</v>
      </c>
      <c r="H13" s="74">
        <v>0</v>
      </c>
      <c r="I13" s="109">
        <f t="shared" si="2"/>
        <v>0</v>
      </c>
    </row>
    <row r="14" spans="1:9" ht="15" customHeight="1" x14ac:dyDescent="0.25">
      <c r="A14" s="85"/>
      <c r="B14" s="3" t="s">
        <v>26</v>
      </c>
      <c r="C14" s="70">
        <v>160</v>
      </c>
      <c r="D14" s="76">
        <v>81</v>
      </c>
      <c r="E14" s="110">
        <f t="shared" si="3"/>
        <v>50.625</v>
      </c>
      <c r="F14" s="75">
        <v>66</v>
      </c>
      <c r="G14" s="114">
        <f t="shared" si="1"/>
        <v>41.25</v>
      </c>
      <c r="H14" s="76">
        <v>13</v>
      </c>
      <c r="I14" s="110">
        <f t="shared" si="2"/>
        <v>8.125</v>
      </c>
    </row>
    <row r="15" spans="1:9" ht="15" customHeight="1" x14ac:dyDescent="0.25">
      <c r="A15" s="85"/>
      <c r="B15" s="13" t="s">
        <v>11</v>
      </c>
      <c r="C15" s="69">
        <v>361198</v>
      </c>
      <c r="D15" s="74">
        <v>60468</v>
      </c>
      <c r="E15" s="109">
        <f t="shared" si="3"/>
        <v>16.74095648370146</v>
      </c>
      <c r="F15" s="73">
        <v>211972</v>
      </c>
      <c r="G15" s="113">
        <f t="shared" si="1"/>
        <v>58.685817750928848</v>
      </c>
      <c r="H15" s="74">
        <v>88758</v>
      </c>
      <c r="I15" s="109">
        <f t="shared" si="2"/>
        <v>24.573225765369685</v>
      </c>
    </row>
    <row r="16" spans="1:9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9" ht="15" customHeight="1" x14ac:dyDescent="0.25">
      <c r="A17" s="85"/>
      <c r="B17" s="13" t="s">
        <v>27</v>
      </c>
      <c r="C17" s="69">
        <v>122</v>
      </c>
      <c r="D17" s="74">
        <v>55</v>
      </c>
      <c r="E17" s="109">
        <f t="shared" si="3"/>
        <v>45.081967213114751</v>
      </c>
      <c r="F17" s="73">
        <v>59</v>
      </c>
      <c r="G17" s="113">
        <f t="shared" si="1"/>
        <v>48.360655737704917</v>
      </c>
      <c r="H17" s="74">
        <v>8</v>
      </c>
      <c r="I17" s="109">
        <f t="shared" si="2"/>
        <v>6.557377049180328</v>
      </c>
    </row>
    <row r="18" spans="1:9" ht="15" customHeight="1" x14ac:dyDescent="0.25">
      <c r="A18" s="85"/>
      <c r="B18" s="3" t="s">
        <v>28</v>
      </c>
      <c r="C18" s="70">
        <v>141</v>
      </c>
      <c r="D18" s="76">
        <v>75</v>
      </c>
      <c r="E18" s="110">
        <f t="shared" si="3"/>
        <v>53.191489361702125</v>
      </c>
      <c r="F18" s="75">
        <v>48</v>
      </c>
      <c r="G18" s="114">
        <f t="shared" si="1"/>
        <v>34.042553191489361</v>
      </c>
      <c r="H18" s="76">
        <v>18</v>
      </c>
      <c r="I18" s="110">
        <f t="shared" si="2"/>
        <v>12.76595744680851</v>
      </c>
    </row>
    <row r="19" spans="1:9" ht="15" customHeight="1" x14ac:dyDescent="0.25">
      <c r="A19" s="85"/>
      <c r="B19" s="13" t="s">
        <v>30</v>
      </c>
      <c r="C19" s="69">
        <v>283</v>
      </c>
      <c r="D19" s="74">
        <v>27</v>
      </c>
      <c r="E19" s="109">
        <f t="shared" si="3"/>
        <v>9.5406360424028271</v>
      </c>
      <c r="F19" s="73">
        <v>170</v>
      </c>
      <c r="G19" s="113">
        <f t="shared" si="1"/>
        <v>60.07067137809188</v>
      </c>
      <c r="H19" s="74">
        <v>86</v>
      </c>
      <c r="I19" s="109">
        <f t="shared" si="2"/>
        <v>30.3886925795053</v>
      </c>
    </row>
    <row r="20" spans="1:9" ht="15" customHeight="1" x14ac:dyDescent="0.25">
      <c r="A20" s="85"/>
      <c r="B20" s="3" t="s">
        <v>29</v>
      </c>
      <c r="C20" s="70">
        <v>1214</v>
      </c>
      <c r="D20" s="76">
        <v>488</v>
      </c>
      <c r="E20" s="110">
        <f t="shared" si="3"/>
        <v>40.197693574958812</v>
      </c>
      <c r="F20" s="75">
        <v>636</v>
      </c>
      <c r="G20" s="114">
        <f t="shared" si="1"/>
        <v>52.388797364085669</v>
      </c>
      <c r="H20" s="76">
        <v>90</v>
      </c>
      <c r="I20" s="110">
        <f t="shared" si="2"/>
        <v>7.4135090609555183</v>
      </c>
    </row>
    <row r="21" spans="1:9" ht="15" customHeight="1" x14ac:dyDescent="0.25">
      <c r="A21" s="85"/>
      <c r="B21" s="13" t="s">
        <v>12</v>
      </c>
      <c r="C21" s="69">
        <v>2670</v>
      </c>
      <c r="D21" s="74">
        <v>620</v>
      </c>
      <c r="E21" s="109">
        <f t="shared" si="3"/>
        <v>23.220973782771537</v>
      </c>
      <c r="F21" s="73">
        <v>1176</v>
      </c>
      <c r="G21" s="113">
        <f t="shared" si="1"/>
        <v>44.044943820224717</v>
      </c>
      <c r="H21" s="74">
        <v>874</v>
      </c>
      <c r="I21" s="109">
        <f t="shared" si="2"/>
        <v>32.734082397003746</v>
      </c>
    </row>
    <row r="22" spans="1:9" ht="15" customHeight="1" x14ac:dyDescent="0.25">
      <c r="A22" s="85"/>
      <c r="B22" s="3" t="s">
        <v>31</v>
      </c>
      <c r="C22" s="70" t="s">
        <v>19</v>
      </c>
      <c r="D22" s="76" t="s">
        <v>19</v>
      </c>
      <c r="E22" s="110" t="s">
        <v>19</v>
      </c>
      <c r="F22" s="75" t="s">
        <v>19</v>
      </c>
      <c r="G22" s="114" t="s">
        <v>19</v>
      </c>
      <c r="H22" s="76" t="s">
        <v>19</v>
      </c>
      <c r="I22" s="110" t="s">
        <v>19</v>
      </c>
    </row>
    <row r="23" spans="1:9" ht="15" customHeight="1" x14ac:dyDescent="0.25">
      <c r="A23" s="85"/>
      <c r="B23" s="13" t="s">
        <v>32</v>
      </c>
      <c r="C23" s="69">
        <v>33245</v>
      </c>
      <c r="D23" s="74">
        <v>3286</v>
      </c>
      <c r="E23" s="109">
        <f t="shared" si="3"/>
        <v>9.8841931117461268</v>
      </c>
      <c r="F23" s="73">
        <v>17926</v>
      </c>
      <c r="G23" s="113">
        <f t="shared" si="1"/>
        <v>53.920890359452542</v>
      </c>
      <c r="H23" s="74">
        <v>12033</v>
      </c>
      <c r="I23" s="109">
        <f t="shared" si="2"/>
        <v>36.194916528801322</v>
      </c>
    </row>
    <row r="24" spans="1:9" ht="15" customHeight="1" x14ac:dyDescent="0.25">
      <c r="A24" s="85"/>
      <c r="B24" s="3" t="s">
        <v>33</v>
      </c>
      <c r="C24" s="70">
        <v>206</v>
      </c>
      <c r="D24" s="76">
        <v>116</v>
      </c>
      <c r="E24" s="110">
        <f t="shared" si="3"/>
        <v>56.310679611650485</v>
      </c>
      <c r="F24" s="75">
        <v>68</v>
      </c>
      <c r="G24" s="114">
        <f t="shared" si="1"/>
        <v>33.009708737864081</v>
      </c>
      <c r="H24" s="76">
        <v>22</v>
      </c>
      <c r="I24" s="110">
        <f t="shared" si="2"/>
        <v>10.679611650485436</v>
      </c>
    </row>
    <row r="25" spans="1:9" ht="15" customHeight="1" x14ac:dyDescent="0.25">
      <c r="A25" s="85"/>
      <c r="B25" s="13" t="s">
        <v>13</v>
      </c>
      <c r="C25" s="69">
        <v>6312</v>
      </c>
      <c r="D25" s="74">
        <v>1670</v>
      </c>
      <c r="E25" s="109">
        <f t="shared" si="3"/>
        <v>26.457541191381495</v>
      </c>
      <c r="F25" s="73">
        <v>3109</v>
      </c>
      <c r="G25" s="113">
        <f t="shared" si="1"/>
        <v>49.255386565272495</v>
      </c>
      <c r="H25" s="74">
        <v>1533</v>
      </c>
      <c r="I25" s="109">
        <f t="shared" si="2"/>
        <v>24.28707224334601</v>
      </c>
    </row>
    <row r="26" spans="1:9" ht="15" customHeight="1" x14ac:dyDescent="0.25">
      <c r="A26" s="85"/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</row>
    <row r="27" spans="1:9" ht="15" customHeight="1" x14ac:dyDescent="0.25">
      <c r="A27" s="85"/>
      <c r="B27" s="13" t="s">
        <v>15</v>
      </c>
      <c r="C27" s="69">
        <v>740</v>
      </c>
      <c r="D27" s="74">
        <v>77</v>
      </c>
      <c r="E27" s="109">
        <f t="shared" si="3"/>
        <v>10.405405405405405</v>
      </c>
      <c r="F27" s="73">
        <v>512</v>
      </c>
      <c r="G27" s="113">
        <f t="shared" si="1"/>
        <v>69.189189189189193</v>
      </c>
      <c r="H27" s="74">
        <v>151</v>
      </c>
      <c r="I27" s="109">
        <f t="shared" si="2"/>
        <v>20.405405405405403</v>
      </c>
    </row>
    <row r="28" spans="1:9" ht="15" customHeight="1" x14ac:dyDescent="0.25">
      <c r="A28" s="85"/>
      <c r="B28" s="3" t="s">
        <v>34</v>
      </c>
      <c r="C28" s="70">
        <v>87</v>
      </c>
      <c r="D28" s="76">
        <v>66</v>
      </c>
      <c r="E28" s="110">
        <f t="shared" si="3"/>
        <v>75.862068965517238</v>
      </c>
      <c r="F28" s="75">
        <v>21</v>
      </c>
      <c r="G28" s="114">
        <f t="shared" si="1"/>
        <v>24.137931034482758</v>
      </c>
      <c r="H28" s="76">
        <v>0</v>
      </c>
      <c r="I28" s="110">
        <f t="shared" si="2"/>
        <v>0</v>
      </c>
    </row>
    <row r="29" spans="1:9" ht="15" customHeight="1" x14ac:dyDescent="0.25">
      <c r="A29" s="85"/>
      <c r="B29" s="13" t="s">
        <v>35</v>
      </c>
      <c r="C29" s="69">
        <v>15</v>
      </c>
      <c r="D29" s="74">
        <v>8</v>
      </c>
      <c r="E29" s="109">
        <f t="shared" si="3"/>
        <v>53.333333333333336</v>
      </c>
      <c r="F29" s="73">
        <v>5</v>
      </c>
      <c r="G29" s="113">
        <f t="shared" si="1"/>
        <v>33.333333333333329</v>
      </c>
      <c r="H29" s="74">
        <v>2</v>
      </c>
      <c r="I29" s="109">
        <f t="shared" si="2"/>
        <v>13.333333333333334</v>
      </c>
    </row>
    <row r="30" spans="1:9" ht="15" customHeight="1" x14ac:dyDescent="0.25">
      <c r="A30" s="85"/>
      <c r="B30" s="3" t="s">
        <v>36</v>
      </c>
      <c r="C30" s="70">
        <v>12</v>
      </c>
      <c r="D30" s="76">
        <v>7</v>
      </c>
      <c r="E30" s="110">
        <f t="shared" si="3"/>
        <v>58.333333333333336</v>
      </c>
      <c r="F30" s="75">
        <v>2</v>
      </c>
      <c r="G30" s="114">
        <f t="shared" si="1"/>
        <v>16.666666666666664</v>
      </c>
      <c r="H30" s="76">
        <v>3</v>
      </c>
      <c r="I30" s="110">
        <f t="shared" si="2"/>
        <v>25</v>
      </c>
    </row>
    <row r="31" spans="1:9" ht="15" customHeight="1" x14ac:dyDescent="0.25">
      <c r="A31" s="85"/>
      <c r="B31" s="13" t="s">
        <v>10</v>
      </c>
      <c r="C31" s="69">
        <v>41685</v>
      </c>
      <c r="D31" s="74">
        <v>8915</v>
      </c>
      <c r="E31" s="109">
        <f t="shared" si="3"/>
        <v>21.386589900443806</v>
      </c>
      <c r="F31" s="73">
        <v>25285</v>
      </c>
      <c r="G31" s="113">
        <f t="shared" si="1"/>
        <v>60.657310783255369</v>
      </c>
      <c r="H31" s="74">
        <v>7485</v>
      </c>
      <c r="I31" s="109">
        <f t="shared" si="2"/>
        <v>17.956099316300829</v>
      </c>
    </row>
    <row r="32" spans="1:9" ht="15" customHeight="1" x14ac:dyDescent="0.25">
      <c r="A32" s="85"/>
      <c r="B32" s="3" t="s">
        <v>37</v>
      </c>
      <c r="C32" s="70">
        <v>1275</v>
      </c>
      <c r="D32" s="76">
        <v>530</v>
      </c>
      <c r="E32" s="110">
        <f t="shared" si="3"/>
        <v>41.568627450980394</v>
      </c>
      <c r="F32" s="75">
        <v>620</v>
      </c>
      <c r="G32" s="114">
        <f t="shared" si="1"/>
        <v>48.627450980392155</v>
      </c>
      <c r="H32" s="76">
        <v>125</v>
      </c>
      <c r="I32" s="110">
        <f t="shared" si="2"/>
        <v>9.8039215686274517</v>
      </c>
    </row>
    <row r="33" spans="1:12" ht="15" customHeight="1" x14ac:dyDescent="0.25">
      <c r="A33" s="85"/>
      <c r="B33" s="13" t="s">
        <v>16</v>
      </c>
      <c r="C33" s="69">
        <v>128948</v>
      </c>
      <c r="D33" s="74">
        <v>17341</v>
      </c>
      <c r="E33" s="109">
        <f t="shared" si="3"/>
        <v>13.448056580947359</v>
      </c>
      <c r="F33" s="73">
        <v>90283</v>
      </c>
      <c r="G33" s="113">
        <f t="shared" si="1"/>
        <v>70.015044824270248</v>
      </c>
      <c r="H33" s="74">
        <v>21324</v>
      </c>
      <c r="I33" s="109">
        <f t="shared" si="2"/>
        <v>16.536898594782393</v>
      </c>
    </row>
    <row r="34" spans="1:12" ht="15" customHeight="1" x14ac:dyDescent="0.25">
      <c r="A34" s="85"/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</row>
    <row r="35" spans="1:12" ht="15" customHeight="1" x14ac:dyDescent="0.25">
      <c r="A35" s="85"/>
      <c r="B35" s="13" t="s">
        <v>14</v>
      </c>
      <c r="C35" s="69">
        <v>53290</v>
      </c>
      <c r="D35" s="74">
        <v>14388</v>
      </c>
      <c r="E35" s="109">
        <f t="shared" si="3"/>
        <v>26.999437042597108</v>
      </c>
      <c r="F35" s="73">
        <v>23169</v>
      </c>
      <c r="G35" s="113">
        <f t="shared" si="1"/>
        <v>43.477200225182962</v>
      </c>
      <c r="H35" s="74">
        <v>15733</v>
      </c>
      <c r="I35" s="109">
        <f t="shared" si="2"/>
        <v>29.523362732219926</v>
      </c>
    </row>
    <row r="36" spans="1:12" ht="15" customHeight="1" thickBot="1" x14ac:dyDescent="0.3">
      <c r="A36" s="85"/>
      <c r="B36" s="119" t="s">
        <v>38</v>
      </c>
      <c r="C36" s="120" t="s">
        <v>19</v>
      </c>
      <c r="D36" s="121" t="s">
        <v>19</v>
      </c>
      <c r="E36" s="122" t="s">
        <v>19</v>
      </c>
      <c r="F36" s="123" t="s">
        <v>19</v>
      </c>
      <c r="G36" s="124" t="s">
        <v>19</v>
      </c>
      <c r="H36" s="121" t="s">
        <v>19</v>
      </c>
      <c r="I36" s="122" t="s">
        <v>19</v>
      </c>
    </row>
    <row r="37" spans="1:12" ht="15" customHeight="1" x14ac:dyDescent="0.25">
      <c r="A37" s="85"/>
      <c r="B37" s="4"/>
      <c r="C37" s="4"/>
      <c r="D37" s="10"/>
      <c r="E37"/>
      <c r="F37" s="10"/>
      <c r="G37" s="85"/>
    </row>
    <row r="38" spans="1:12" ht="15" customHeight="1" x14ac:dyDescent="0.25">
      <c r="A38" s="39" t="s">
        <v>20</v>
      </c>
      <c r="B38" s="222" t="s">
        <v>118</v>
      </c>
      <c r="C38" s="223"/>
      <c r="D38" s="214"/>
      <c r="E38" s="214"/>
      <c r="F38" s="214"/>
      <c r="G38" s="214"/>
    </row>
    <row r="39" spans="1:12" ht="15" customHeight="1" x14ac:dyDescent="0.25">
      <c r="A39" s="39" t="s">
        <v>6</v>
      </c>
      <c r="B39" s="210" t="s">
        <v>98</v>
      </c>
      <c r="C39" s="214"/>
      <c r="D39" s="214"/>
      <c r="E39" s="214"/>
      <c r="F39" s="214"/>
      <c r="G39" s="214"/>
      <c r="L39" s="132"/>
    </row>
    <row r="40" spans="1:12" ht="15" customHeight="1" x14ac:dyDescent="0.25">
      <c r="A40" s="59" t="s">
        <v>5</v>
      </c>
      <c r="B40" s="212" t="s">
        <v>59</v>
      </c>
      <c r="C40" s="203"/>
      <c r="D40" s="211"/>
      <c r="E40" s="211"/>
      <c r="F40" s="211"/>
      <c r="G40" s="211"/>
    </row>
    <row r="41" spans="1:12" ht="15" customHeight="1" x14ac:dyDescent="0.25">
      <c r="A41" s="59" t="s">
        <v>2</v>
      </c>
      <c r="B41" s="213" t="s">
        <v>186</v>
      </c>
      <c r="C41" s="203"/>
      <c r="D41" s="211"/>
      <c r="E41" s="211"/>
      <c r="F41" s="211"/>
      <c r="G41" s="211"/>
    </row>
    <row r="42" spans="1:12" ht="15" customHeight="1" x14ac:dyDescent="0.25">
      <c r="F42"/>
      <c r="G42"/>
    </row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47" spans="1:12" ht="15" customHeight="1" x14ac:dyDescent="0.25"/>
    <row r="48" spans="1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</sheetData>
  <mergeCells count="10">
    <mergeCell ref="B41:G41"/>
    <mergeCell ref="B3:B4"/>
    <mergeCell ref="C3:C4"/>
    <mergeCell ref="D3:E3"/>
    <mergeCell ref="F3:G3"/>
    <mergeCell ref="H3:I3"/>
    <mergeCell ref="B2:I2"/>
    <mergeCell ref="B38:G38"/>
    <mergeCell ref="B39:G39"/>
    <mergeCell ref="B40:G40"/>
  </mergeCells>
  <hyperlinks>
    <hyperlink ref="I1" location="Contents!A1" display="[contents Ç]" xr:uid="{00000000-0004-0000-0A00-000000000000}"/>
    <hyperlink ref="B41" r:id="rId1" xr:uid="{00000000-0004-0000-0A00-000001000000}"/>
  </hyperlinks>
  <pageMargins left="0.7" right="0.7" top="0.75" bottom="0.75" header="0.3" footer="0.3"/>
  <pageSetup paperSize="9" orientation="portrait"/>
  <ignoredErrors>
    <ignoredError sqref="E5 G5 F5 H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97"/>
  <sheetViews>
    <sheetView showGridLines="0" topLeftCell="A16" workbookViewId="0">
      <selection activeCell="G41" sqref="G41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6" width="16.7109375" style="28" customWidth="1"/>
    <col min="7" max="16384" width="9.140625" style="28"/>
  </cols>
  <sheetData>
    <row r="1" spans="1:11" s="29" customFormat="1" ht="30" customHeight="1" x14ac:dyDescent="0.25">
      <c r="A1" s="33" t="s">
        <v>0</v>
      </c>
      <c r="B1" s="67" t="s">
        <v>1</v>
      </c>
      <c r="C1" s="56"/>
      <c r="D1" s="56"/>
      <c r="F1" s="53" t="s">
        <v>3</v>
      </c>
    </row>
    <row r="2" spans="1:11" s="29" customFormat="1" ht="45" customHeight="1" thickBot="1" x14ac:dyDescent="0.3">
      <c r="B2" s="239" t="s">
        <v>146</v>
      </c>
      <c r="C2" s="240"/>
      <c r="D2" s="241"/>
      <c r="E2" s="242"/>
      <c r="F2" s="235"/>
    </row>
    <row r="3" spans="1:11" ht="30" customHeight="1" x14ac:dyDescent="0.25">
      <c r="B3" s="14" t="s">
        <v>7</v>
      </c>
      <c r="C3" s="145" t="s">
        <v>177</v>
      </c>
      <c r="D3" s="145" t="s">
        <v>84</v>
      </c>
      <c r="E3" s="12" t="s">
        <v>94</v>
      </c>
      <c r="F3" s="12" t="s">
        <v>95</v>
      </c>
    </row>
    <row r="4" spans="1:11" ht="30" customHeight="1" x14ac:dyDescent="0.25">
      <c r="B4" s="86" t="s">
        <v>39</v>
      </c>
      <c r="C4" s="146">
        <f>SUM(C5:C35)</f>
        <v>1258552</v>
      </c>
      <c r="D4" s="146">
        <f>SUM(D5:D35)</f>
        <v>1435776</v>
      </c>
      <c r="E4" s="146">
        <f>D4-C4</f>
        <v>177224</v>
      </c>
      <c r="F4" s="163">
        <f>(D4/C4*100)-100</f>
        <v>14.081579465925927</v>
      </c>
    </row>
    <row r="5" spans="1:11" ht="15" customHeight="1" x14ac:dyDescent="0.25">
      <c r="A5" s="85"/>
      <c r="B5" s="3" t="s">
        <v>21</v>
      </c>
      <c r="C5" s="148">
        <v>14959</v>
      </c>
      <c r="D5" s="148">
        <v>15104</v>
      </c>
      <c r="E5" s="148">
        <f t="shared" ref="E5:E35" si="0">D5-C5</f>
        <v>145</v>
      </c>
      <c r="F5" s="165">
        <f t="shared" ref="F5:F35" si="1">(D5/C5*100)-100</f>
        <v>0.96931613075742007</v>
      </c>
      <c r="H5"/>
      <c r="I5"/>
      <c r="J5"/>
      <c r="K5"/>
    </row>
    <row r="6" spans="1:11" ht="15" customHeight="1" x14ac:dyDescent="0.25">
      <c r="A6" s="85"/>
      <c r="B6" s="13" t="s">
        <v>92</v>
      </c>
      <c r="C6" s="147">
        <v>873</v>
      </c>
      <c r="D6" s="147" t="s">
        <v>19</v>
      </c>
      <c r="E6" s="147" t="s">
        <v>19</v>
      </c>
      <c r="F6" s="164" t="s">
        <v>19</v>
      </c>
      <c r="H6"/>
      <c r="I6"/>
      <c r="J6"/>
      <c r="K6"/>
    </row>
    <row r="7" spans="1:11" ht="15" customHeight="1" x14ac:dyDescent="0.25">
      <c r="A7" s="85"/>
      <c r="B7" s="3" t="s">
        <v>8</v>
      </c>
      <c r="C7" s="148">
        <v>19870</v>
      </c>
      <c r="D7" s="148">
        <v>26358</v>
      </c>
      <c r="E7" s="148">
        <f t="shared" si="0"/>
        <v>6488</v>
      </c>
      <c r="F7" s="165">
        <f t="shared" si="1"/>
        <v>32.652239557121277</v>
      </c>
      <c r="H7"/>
      <c r="I7"/>
      <c r="J7"/>
      <c r="K7"/>
    </row>
    <row r="8" spans="1:11" ht="15" customHeight="1" x14ac:dyDescent="0.25">
      <c r="A8" s="85"/>
      <c r="B8" s="13" t="s">
        <v>18</v>
      </c>
      <c r="C8" s="147">
        <v>153985</v>
      </c>
      <c r="D8" s="147">
        <v>139275</v>
      </c>
      <c r="E8" s="147">
        <f t="shared" si="0"/>
        <v>-14710</v>
      </c>
      <c r="F8" s="164">
        <f t="shared" si="1"/>
        <v>-9.5528785271292662</v>
      </c>
      <c r="H8"/>
      <c r="I8"/>
      <c r="J8"/>
      <c r="K8"/>
    </row>
    <row r="9" spans="1:11" ht="15" customHeight="1" x14ac:dyDescent="0.25">
      <c r="A9" s="85"/>
      <c r="B9" s="3" t="s">
        <v>105</v>
      </c>
      <c r="C9" s="148" t="s">
        <v>19</v>
      </c>
      <c r="D9" s="148">
        <v>13</v>
      </c>
      <c r="E9" s="148" t="s">
        <v>19</v>
      </c>
      <c r="F9" s="165" t="s">
        <v>19</v>
      </c>
      <c r="H9"/>
      <c r="I9"/>
      <c r="J9"/>
      <c r="K9"/>
    </row>
    <row r="10" spans="1:11" ht="15" customHeight="1" x14ac:dyDescent="0.25">
      <c r="A10" s="85"/>
      <c r="B10" s="13" t="s">
        <v>23</v>
      </c>
      <c r="C10" s="147">
        <v>28</v>
      </c>
      <c r="D10" s="147">
        <v>361</v>
      </c>
      <c r="E10" s="147">
        <f t="shared" si="0"/>
        <v>333</v>
      </c>
      <c r="F10" s="164" t="s">
        <v>102</v>
      </c>
      <c r="H10"/>
      <c r="I10"/>
      <c r="J10"/>
      <c r="K10"/>
    </row>
    <row r="11" spans="1:11" ht="15" customHeight="1" x14ac:dyDescent="0.25">
      <c r="A11" s="85"/>
      <c r="B11" s="3" t="s">
        <v>24</v>
      </c>
      <c r="C11" s="148">
        <v>634</v>
      </c>
      <c r="D11" s="148">
        <v>1138</v>
      </c>
      <c r="E11" s="148">
        <f t="shared" si="0"/>
        <v>504</v>
      </c>
      <c r="F11" s="165">
        <f t="shared" si="1"/>
        <v>79.495268138801265</v>
      </c>
      <c r="H11"/>
      <c r="I11"/>
      <c r="J11"/>
      <c r="K11"/>
    </row>
    <row r="12" spans="1:11" ht="15" customHeight="1" x14ac:dyDescent="0.25">
      <c r="A12" s="85"/>
      <c r="B12" s="13" t="s">
        <v>106</v>
      </c>
      <c r="C12" s="147" t="s">
        <v>19</v>
      </c>
      <c r="D12" s="147">
        <v>23</v>
      </c>
      <c r="E12" s="147" t="s">
        <v>19</v>
      </c>
      <c r="F12" s="164" t="s">
        <v>19</v>
      </c>
      <c r="H12"/>
      <c r="I12"/>
      <c r="J12"/>
      <c r="K12"/>
    </row>
    <row r="13" spans="1:11" ht="15" customHeight="1" x14ac:dyDescent="0.25">
      <c r="A13" s="85"/>
      <c r="B13" s="3" t="s">
        <v>26</v>
      </c>
      <c r="C13" s="148">
        <v>155</v>
      </c>
      <c r="D13" s="148">
        <v>327</v>
      </c>
      <c r="E13" s="148">
        <f t="shared" si="0"/>
        <v>172</v>
      </c>
      <c r="F13" s="165">
        <f t="shared" si="1"/>
        <v>110.9677419354839</v>
      </c>
      <c r="H13"/>
      <c r="I13"/>
      <c r="J13"/>
      <c r="K13"/>
    </row>
    <row r="14" spans="1:11" ht="15" customHeight="1" x14ac:dyDescent="0.25">
      <c r="A14" s="85"/>
      <c r="B14" s="13" t="s">
        <v>11</v>
      </c>
      <c r="C14" s="147">
        <v>567700</v>
      </c>
      <c r="D14" s="147">
        <v>588223</v>
      </c>
      <c r="E14" s="147">
        <f t="shared" si="0"/>
        <v>20523</v>
      </c>
      <c r="F14" s="164">
        <f t="shared" si="1"/>
        <v>3.6151136163466617</v>
      </c>
      <c r="H14"/>
      <c r="I14"/>
      <c r="J14"/>
      <c r="K14"/>
    </row>
    <row r="15" spans="1:11" ht="15" customHeight="1" x14ac:dyDescent="0.25">
      <c r="A15" s="85"/>
      <c r="B15" s="3" t="s">
        <v>9</v>
      </c>
      <c r="C15" s="148">
        <v>67720</v>
      </c>
      <c r="D15" s="148">
        <v>64379</v>
      </c>
      <c r="E15" s="148">
        <f t="shared" si="0"/>
        <v>-3341</v>
      </c>
      <c r="F15" s="165">
        <f t="shared" si="1"/>
        <v>-4.9335499113998793</v>
      </c>
      <c r="H15"/>
      <c r="I15"/>
      <c r="J15"/>
      <c r="K15"/>
    </row>
    <row r="16" spans="1:11" ht="15" customHeight="1" x14ac:dyDescent="0.25">
      <c r="A16" s="85"/>
      <c r="B16" s="13" t="s">
        <v>27</v>
      </c>
      <c r="C16" s="147">
        <v>279</v>
      </c>
      <c r="D16" s="147">
        <v>313</v>
      </c>
      <c r="E16" s="147">
        <f t="shared" si="0"/>
        <v>34</v>
      </c>
      <c r="F16" s="164">
        <f t="shared" si="1"/>
        <v>12.186379928315418</v>
      </c>
      <c r="H16"/>
      <c r="I16"/>
      <c r="J16"/>
      <c r="K16"/>
    </row>
    <row r="17" spans="1:11" ht="15" customHeight="1" x14ac:dyDescent="0.25">
      <c r="A17" s="85"/>
      <c r="B17" s="3" t="s">
        <v>28</v>
      </c>
      <c r="C17" s="148">
        <v>24</v>
      </c>
      <c r="D17" s="148">
        <v>242</v>
      </c>
      <c r="E17" s="148">
        <f t="shared" si="0"/>
        <v>218</v>
      </c>
      <c r="F17" s="165" t="s">
        <v>102</v>
      </c>
      <c r="H17"/>
      <c r="I17"/>
      <c r="J17"/>
      <c r="K17"/>
    </row>
    <row r="18" spans="1:11" ht="15" customHeight="1" x14ac:dyDescent="0.25">
      <c r="A18" s="85"/>
      <c r="B18" s="13" t="s">
        <v>107</v>
      </c>
      <c r="C18" s="147" t="s">
        <v>19</v>
      </c>
      <c r="D18" s="147">
        <v>367</v>
      </c>
      <c r="E18" s="147" t="s">
        <v>19</v>
      </c>
      <c r="F18" s="164" t="s">
        <v>19</v>
      </c>
      <c r="H18"/>
      <c r="I18"/>
      <c r="J18"/>
      <c r="K18"/>
    </row>
    <row r="19" spans="1:11" ht="15" customHeight="1" x14ac:dyDescent="0.25">
      <c r="A19" s="85"/>
      <c r="B19" s="3" t="s">
        <v>29</v>
      </c>
      <c r="C19" s="148">
        <v>537</v>
      </c>
      <c r="D19" s="148">
        <v>1939</v>
      </c>
      <c r="E19" s="148">
        <f t="shared" si="0"/>
        <v>1402</v>
      </c>
      <c r="F19" s="165">
        <f t="shared" si="1"/>
        <v>261.08007448789567</v>
      </c>
      <c r="H19"/>
      <c r="I19"/>
      <c r="J19"/>
      <c r="K19"/>
    </row>
    <row r="20" spans="1:11" ht="15" customHeight="1" x14ac:dyDescent="0.25">
      <c r="A20" s="85"/>
      <c r="B20" s="13" t="s">
        <v>12</v>
      </c>
      <c r="C20" s="147">
        <v>3868</v>
      </c>
      <c r="D20" s="147">
        <v>4835</v>
      </c>
      <c r="E20" s="147">
        <f t="shared" si="0"/>
        <v>967</v>
      </c>
      <c r="F20" s="164">
        <f t="shared" si="1"/>
        <v>25</v>
      </c>
      <c r="H20"/>
      <c r="I20"/>
      <c r="J20"/>
      <c r="K20"/>
    </row>
    <row r="21" spans="1:11" ht="15" customHeight="1" x14ac:dyDescent="0.25">
      <c r="A21" s="85"/>
      <c r="B21" s="3" t="s">
        <v>31</v>
      </c>
      <c r="C21" s="148" t="s">
        <v>19</v>
      </c>
      <c r="D21" s="148">
        <v>359</v>
      </c>
      <c r="E21" s="148" t="s">
        <v>19</v>
      </c>
      <c r="F21" s="165" t="s">
        <v>19</v>
      </c>
      <c r="H21"/>
      <c r="I21"/>
      <c r="J21"/>
      <c r="K21"/>
    </row>
    <row r="22" spans="1:11" ht="15" customHeight="1" x14ac:dyDescent="0.25">
      <c r="A22" s="85"/>
      <c r="B22" s="13" t="s">
        <v>32</v>
      </c>
      <c r="C22" s="147">
        <v>38398</v>
      </c>
      <c r="D22" s="147">
        <v>56450</v>
      </c>
      <c r="E22" s="147">
        <f t="shared" si="0"/>
        <v>18052</v>
      </c>
      <c r="F22" s="164">
        <f t="shared" si="1"/>
        <v>47.012865253398616</v>
      </c>
      <c r="H22"/>
      <c r="I22"/>
      <c r="J22"/>
      <c r="K22"/>
    </row>
    <row r="23" spans="1:11" ht="15" customHeight="1" x14ac:dyDescent="0.25">
      <c r="A23" s="85"/>
      <c r="B23" s="3" t="s">
        <v>33</v>
      </c>
      <c r="C23" s="148">
        <v>263</v>
      </c>
      <c r="D23" s="148">
        <v>320</v>
      </c>
      <c r="E23" s="148">
        <f t="shared" si="0"/>
        <v>57</v>
      </c>
      <c r="F23" s="165">
        <f t="shared" si="1"/>
        <v>21.673003802281372</v>
      </c>
      <c r="H23"/>
      <c r="I23"/>
      <c r="J23"/>
      <c r="K23"/>
    </row>
    <row r="24" spans="1:11" ht="15" customHeight="1" x14ac:dyDescent="0.25">
      <c r="A24" s="85"/>
      <c r="B24" s="13" t="s">
        <v>104</v>
      </c>
      <c r="C24" s="147" t="s">
        <v>19</v>
      </c>
      <c r="D24" s="147">
        <v>9398</v>
      </c>
      <c r="E24" s="147" t="s">
        <v>19</v>
      </c>
      <c r="F24" s="164" t="s">
        <v>19</v>
      </c>
      <c r="H24"/>
      <c r="I24"/>
      <c r="J24"/>
      <c r="K24"/>
    </row>
    <row r="25" spans="1:11" ht="15" customHeight="1" x14ac:dyDescent="0.25">
      <c r="A25" s="85"/>
      <c r="B25" s="3" t="s">
        <v>93</v>
      </c>
      <c r="C25" s="148">
        <v>141</v>
      </c>
      <c r="D25" s="148" t="s">
        <v>19</v>
      </c>
      <c r="E25" s="148" t="s">
        <v>19</v>
      </c>
      <c r="F25" s="165" t="s">
        <v>19</v>
      </c>
      <c r="H25"/>
      <c r="I25"/>
      <c r="J25"/>
      <c r="K25"/>
    </row>
    <row r="26" spans="1:11" ht="15" customHeight="1" x14ac:dyDescent="0.25">
      <c r="A26" s="85"/>
      <c r="B26" s="13" t="s">
        <v>15</v>
      </c>
      <c r="C26" s="147">
        <v>583</v>
      </c>
      <c r="D26" s="147">
        <v>1126</v>
      </c>
      <c r="E26" s="147">
        <f t="shared" si="0"/>
        <v>543</v>
      </c>
      <c r="F26" s="164">
        <f t="shared" si="1"/>
        <v>93.138936535162941</v>
      </c>
      <c r="H26"/>
      <c r="I26"/>
      <c r="J26"/>
      <c r="K26"/>
    </row>
    <row r="27" spans="1:11" ht="15" customHeight="1" x14ac:dyDescent="0.25">
      <c r="A27" s="85"/>
      <c r="B27" s="3" t="s">
        <v>34</v>
      </c>
      <c r="C27" s="148">
        <v>33</v>
      </c>
      <c r="D27" s="148">
        <v>92</v>
      </c>
      <c r="E27" s="148">
        <f t="shared" si="0"/>
        <v>59</v>
      </c>
      <c r="F27" s="165" t="s">
        <v>102</v>
      </c>
      <c r="H27"/>
      <c r="I27"/>
      <c r="J27"/>
      <c r="K27"/>
    </row>
    <row r="28" spans="1:11" ht="15" customHeight="1" x14ac:dyDescent="0.25">
      <c r="A28" s="85"/>
      <c r="B28" s="13" t="s">
        <v>35</v>
      </c>
      <c r="C28" s="147">
        <v>4</v>
      </c>
      <c r="D28" s="147">
        <v>22</v>
      </c>
      <c r="E28" s="147">
        <f t="shared" si="0"/>
        <v>18</v>
      </c>
      <c r="F28" s="164" t="s">
        <v>102</v>
      </c>
      <c r="H28"/>
      <c r="I28"/>
      <c r="J28"/>
      <c r="K28"/>
    </row>
    <row r="29" spans="1:11" ht="15" customHeight="1" x14ac:dyDescent="0.25">
      <c r="A29" s="85"/>
      <c r="B29" s="3" t="s">
        <v>108</v>
      </c>
      <c r="C29" s="148" t="s">
        <v>19</v>
      </c>
      <c r="D29" s="148">
        <v>20</v>
      </c>
      <c r="E29" s="148" t="s">
        <v>19</v>
      </c>
      <c r="F29" s="165" t="s">
        <v>19</v>
      </c>
      <c r="H29"/>
      <c r="I29"/>
      <c r="J29"/>
      <c r="K29"/>
    </row>
    <row r="30" spans="1:11" ht="15" customHeight="1" x14ac:dyDescent="0.25">
      <c r="A30" s="85"/>
      <c r="B30" s="13" t="s">
        <v>10</v>
      </c>
      <c r="C30" s="147">
        <v>53420</v>
      </c>
      <c r="D30" s="147">
        <v>91620</v>
      </c>
      <c r="E30" s="147">
        <f t="shared" si="0"/>
        <v>38200</v>
      </c>
      <c r="F30" s="164">
        <f t="shared" si="1"/>
        <v>71.508798202920275</v>
      </c>
      <c r="H30"/>
      <c r="I30"/>
      <c r="J30"/>
      <c r="K30"/>
    </row>
    <row r="31" spans="1:11" ht="15" customHeight="1" x14ac:dyDescent="0.25">
      <c r="A31" s="85"/>
      <c r="B31" s="3" t="s">
        <v>37</v>
      </c>
      <c r="C31" s="148">
        <v>2275</v>
      </c>
      <c r="D31" s="148">
        <v>2850</v>
      </c>
      <c r="E31" s="148">
        <f t="shared" si="0"/>
        <v>575</v>
      </c>
      <c r="F31" s="165">
        <f t="shared" si="1"/>
        <v>25.27472527472527</v>
      </c>
      <c r="H31"/>
      <c r="I31"/>
      <c r="J31"/>
      <c r="K31"/>
    </row>
    <row r="32" spans="1:11" ht="15" customHeight="1" x14ac:dyDescent="0.25">
      <c r="A32" s="85"/>
      <c r="B32" s="13" t="s">
        <v>16</v>
      </c>
      <c r="C32" s="147">
        <v>94200</v>
      </c>
      <c r="D32" s="147">
        <v>152577</v>
      </c>
      <c r="E32" s="147">
        <f t="shared" si="0"/>
        <v>58377</v>
      </c>
      <c r="F32" s="164">
        <f t="shared" si="1"/>
        <v>61.971337579617824</v>
      </c>
      <c r="H32"/>
      <c r="I32"/>
      <c r="J32"/>
      <c r="K32"/>
    </row>
    <row r="33" spans="1:11" ht="15" customHeight="1" x14ac:dyDescent="0.25">
      <c r="B33" s="3" t="s">
        <v>96</v>
      </c>
      <c r="C33" s="148" t="s">
        <v>19</v>
      </c>
      <c r="D33" s="148" t="s">
        <v>19</v>
      </c>
      <c r="E33" s="148" t="s">
        <v>19</v>
      </c>
      <c r="F33" s="165" t="s">
        <v>19</v>
      </c>
      <c r="H33"/>
      <c r="I33"/>
      <c r="J33"/>
      <c r="K33"/>
    </row>
    <row r="34" spans="1:11" ht="15" customHeight="1" x14ac:dyDescent="0.25">
      <c r="B34" s="13" t="s">
        <v>14</v>
      </c>
      <c r="C34" s="147">
        <v>32263</v>
      </c>
      <c r="D34" s="147">
        <v>79199</v>
      </c>
      <c r="E34" s="147">
        <f t="shared" si="0"/>
        <v>46936</v>
      </c>
      <c r="F34" s="164">
        <f t="shared" si="1"/>
        <v>145.47934166072588</v>
      </c>
      <c r="H34"/>
      <c r="I34"/>
      <c r="J34"/>
      <c r="K34"/>
    </row>
    <row r="35" spans="1:11" ht="15" customHeight="1" x14ac:dyDescent="0.25">
      <c r="B35" s="3" t="s">
        <v>38</v>
      </c>
      <c r="C35" s="148">
        <v>206340</v>
      </c>
      <c r="D35" s="148">
        <v>198846</v>
      </c>
      <c r="E35" s="148">
        <f t="shared" si="0"/>
        <v>-7494</v>
      </c>
      <c r="F35" s="165">
        <f t="shared" si="1"/>
        <v>-3.6318697295725428</v>
      </c>
      <c r="H35"/>
      <c r="I35"/>
      <c r="J35"/>
      <c r="K35"/>
    </row>
    <row r="36" spans="1:11" ht="30" customHeight="1" thickBot="1" x14ac:dyDescent="0.3">
      <c r="B36" s="170" t="s">
        <v>103</v>
      </c>
      <c r="C36" s="149">
        <f>C4</f>
        <v>1258552</v>
      </c>
      <c r="D36" s="149">
        <f>D4-D9-D29-D12-D18</f>
        <v>1435353</v>
      </c>
      <c r="E36" s="149">
        <f>D36-C36</f>
        <v>176801</v>
      </c>
      <c r="F36" s="166">
        <f>(D36/C36*100)-100</f>
        <v>14.047969412467666</v>
      </c>
      <c r="H36"/>
      <c r="I36"/>
      <c r="J36"/>
      <c r="K36"/>
    </row>
    <row r="37" spans="1:11" ht="15" customHeight="1" x14ac:dyDescent="0.25">
      <c r="B37" s="167"/>
      <c r="C37" s="168"/>
      <c r="D37" s="168"/>
      <c r="E37" s="168"/>
      <c r="F37" s="169"/>
      <c r="H37"/>
      <c r="I37"/>
      <c r="J37"/>
      <c r="K37"/>
    </row>
    <row r="38" spans="1:11" ht="15" customHeight="1" x14ac:dyDescent="0.25">
      <c r="A38" s="39" t="s">
        <v>20</v>
      </c>
      <c r="B38" s="243" t="s">
        <v>122</v>
      </c>
      <c r="C38" s="244"/>
      <c r="D38" s="244"/>
      <c r="E38" s="244"/>
      <c r="F38" s="245"/>
    </row>
    <row r="39" spans="1:11" ht="15" customHeight="1" x14ac:dyDescent="0.25">
      <c r="A39" s="39" t="s">
        <v>6</v>
      </c>
      <c r="B39" s="210" t="s">
        <v>119</v>
      </c>
      <c r="C39" s="211"/>
      <c r="D39" s="211"/>
      <c r="E39" s="211"/>
      <c r="F39" s="211"/>
      <c r="G39" s="211"/>
    </row>
    <row r="40" spans="1:11" ht="15" customHeight="1" x14ac:dyDescent="0.25">
      <c r="A40" s="59" t="s">
        <v>5</v>
      </c>
      <c r="B40" s="212" t="s">
        <v>59</v>
      </c>
      <c r="C40" s="203"/>
      <c r="D40" s="203"/>
      <c r="E40" s="211"/>
      <c r="F40" s="211"/>
    </row>
    <row r="41" spans="1:11" ht="15" customHeight="1" x14ac:dyDescent="0.25">
      <c r="A41" s="59" t="s">
        <v>2</v>
      </c>
      <c r="B41" s="213" t="s">
        <v>186</v>
      </c>
      <c r="C41" s="203"/>
      <c r="D41" s="203"/>
      <c r="E41" s="211"/>
      <c r="F41" s="211"/>
    </row>
    <row r="42" spans="1:11" ht="15" customHeight="1" x14ac:dyDescent="0.25"/>
    <row r="43" spans="1:11" ht="15" customHeight="1" x14ac:dyDescent="0.25"/>
    <row r="44" spans="1:11" ht="15" customHeight="1" x14ac:dyDescent="0.25"/>
    <row r="45" spans="1:11" ht="15" customHeight="1" x14ac:dyDescent="0.25"/>
    <row r="46" spans="1:11" ht="15" customHeight="1" x14ac:dyDescent="0.25"/>
    <row r="47" spans="1:11" ht="15" customHeight="1" x14ac:dyDescent="0.25"/>
    <row r="48" spans="1:1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</sheetData>
  <sortState xmlns:xlrd2="http://schemas.microsoft.com/office/spreadsheetml/2017/richdata2" ref="H5:K29">
    <sortCondition ref="H5"/>
  </sortState>
  <mergeCells count="5">
    <mergeCell ref="B40:F40"/>
    <mergeCell ref="B41:F41"/>
    <mergeCell ref="B39:G39"/>
    <mergeCell ref="B2:F2"/>
    <mergeCell ref="B38:F38"/>
  </mergeCells>
  <hyperlinks>
    <hyperlink ref="F1" location="Contents!A1" display="[contents Ç]" xr:uid="{00000000-0004-0000-0B00-000000000000}"/>
    <hyperlink ref="B41" r:id="rId1" xr:uid="{00000000-0004-0000-0B00-000001000000}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17"/>
  <sheetViews>
    <sheetView showGridLines="0" topLeftCell="A16" workbookViewId="0">
      <selection activeCell="J42" sqref="J42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9" width="16.7109375" style="28" customWidth="1"/>
    <col min="10" max="11" width="9.140625" style="28"/>
    <col min="12" max="12" width="22.42578125" style="28" customWidth="1"/>
    <col min="13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45" customHeight="1" thickBot="1" x14ac:dyDescent="0.3">
      <c r="B2" s="236" t="s">
        <v>147</v>
      </c>
      <c r="C2" s="237"/>
      <c r="D2" s="238"/>
      <c r="E2" s="215"/>
      <c r="F2" s="215"/>
      <c r="G2" s="215"/>
      <c r="H2" s="215"/>
      <c r="I2" s="215"/>
    </row>
    <row r="3" spans="1:9" s="150" customFormat="1" ht="30" customHeight="1" x14ac:dyDescent="0.25">
      <c r="B3" s="253" t="s">
        <v>7</v>
      </c>
      <c r="C3" s="250" t="s">
        <v>177</v>
      </c>
      <c r="D3" s="251"/>
      <c r="E3" s="252"/>
      <c r="F3" s="250" t="s">
        <v>84</v>
      </c>
      <c r="G3" s="251"/>
      <c r="H3" s="252"/>
      <c r="I3" s="256" t="s">
        <v>87</v>
      </c>
    </row>
    <row r="4" spans="1:9" ht="30" customHeight="1" x14ac:dyDescent="0.25">
      <c r="B4" s="254"/>
      <c r="C4" s="246" t="s">
        <v>39</v>
      </c>
      <c r="D4" s="248" t="s">
        <v>46</v>
      </c>
      <c r="E4" s="249"/>
      <c r="F4" s="246" t="s">
        <v>39</v>
      </c>
      <c r="G4" s="255" t="s">
        <v>46</v>
      </c>
      <c r="H4" s="249"/>
      <c r="I4" s="257"/>
    </row>
    <row r="5" spans="1:9" ht="30" customHeight="1" x14ac:dyDescent="0.25">
      <c r="B5" s="254"/>
      <c r="C5" s="247"/>
      <c r="D5" s="151" t="s">
        <v>17</v>
      </c>
      <c r="E5" s="152" t="s">
        <v>40</v>
      </c>
      <c r="F5" s="247"/>
      <c r="G5" s="153" t="s">
        <v>17</v>
      </c>
      <c r="H5" s="152" t="s">
        <v>40</v>
      </c>
      <c r="I5" s="258"/>
    </row>
    <row r="6" spans="1:9" ht="30" customHeight="1" x14ac:dyDescent="0.25">
      <c r="B6" s="86" t="s">
        <v>39</v>
      </c>
      <c r="C6" s="160">
        <f>SUM(C7:C37)</f>
        <v>1096632</v>
      </c>
      <c r="D6" s="154">
        <f>SUM(D7:D37)</f>
        <v>118932</v>
      </c>
      <c r="E6" s="157">
        <f>D6/$C6*100</f>
        <v>10.845206049066597</v>
      </c>
      <c r="F6" s="160">
        <f>SUM(F7:F37)</f>
        <v>1218818</v>
      </c>
      <c r="G6" s="154">
        <f>SUM(G7:G37)</f>
        <v>205140</v>
      </c>
      <c r="H6" s="157">
        <f>G6/$F6*100</f>
        <v>16.831060913114182</v>
      </c>
      <c r="I6" s="163">
        <f>(H6/E6*100)-100</f>
        <v>55.193555908167951</v>
      </c>
    </row>
    <row r="7" spans="1:9" ht="15" customHeight="1" x14ac:dyDescent="0.25">
      <c r="B7" s="3" t="s">
        <v>21</v>
      </c>
      <c r="C7" s="162">
        <v>14959</v>
      </c>
      <c r="D7" s="156">
        <v>1598</v>
      </c>
      <c r="E7" s="159">
        <f t="shared" ref="E7:E37" si="0">D7/$C7*100</f>
        <v>10.682532254829869</v>
      </c>
      <c r="F7" s="162">
        <v>15104</v>
      </c>
      <c r="G7" s="156">
        <v>3475</v>
      </c>
      <c r="H7" s="159">
        <f t="shared" ref="H7:H37" si="1">G7/$F7*100</f>
        <v>23.007150423728813</v>
      </c>
      <c r="I7" s="165">
        <f t="shared" ref="I7:I37" si="2">(H7/E7*100)-100</f>
        <v>115.37169160735874</v>
      </c>
    </row>
    <row r="8" spans="1:9" ht="15" customHeight="1" x14ac:dyDescent="0.25">
      <c r="B8" s="13" t="s">
        <v>92</v>
      </c>
      <c r="C8" s="161">
        <v>873</v>
      </c>
      <c r="D8" s="155">
        <v>33</v>
      </c>
      <c r="E8" s="158">
        <f t="shared" si="0"/>
        <v>3.7800687285223367</v>
      </c>
      <c r="F8" s="161" t="s">
        <v>19</v>
      </c>
      <c r="G8" s="155" t="s">
        <v>19</v>
      </c>
      <c r="H8" s="158" t="s">
        <v>19</v>
      </c>
      <c r="I8" s="164" t="s">
        <v>19</v>
      </c>
    </row>
    <row r="9" spans="1:9" ht="15" customHeight="1" x14ac:dyDescent="0.25">
      <c r="B9" s="3" t="s">
        <v>8</v>
      </c>
      <c r="C9" s="162">
        <v>19870</v>
      </c>
      <c r="D9" s="156">
        <v>1331</v>
      </c>
      <c r="E9" s="159">
        <f t="shared" si="0"/>
        <v>6.6985405133366882</v>
      </c>
      <c r="F9" s="162">
        <v>26358</v>
      </c>
      <c r="G9" s="156">
        <v>2248</v>
      </c>
      <c r="H9" s="159">
        <f t="shared" si="1"/>
        <v>8.5287199332271033</v>
      </c>
      <c r="I9" s="165">
        <f t="shared" si="2"/>
        <v>27.322062414141655</v>
      </c>
    </row>
    <row r="10" spans="1:9" ht="15" customHeight="1" x14ac:dyDescent="0.25">
      <c r="B10" s="13" t="s">
        <v>18</v>
      </c>
      <c r="C10" s="161">
        <v>153985</v>
      </c>
      <c r="D10" s="155">
        <v>26105</v>
      </c>
      <c r="E10" s="158">
        <f t="shared" si="0"/>
        <v>16.9529499626587</v>
      </c>
      <c r="F10" s="161">
        <v>139275</v>
      </c>
      <c r="G10" s="155">
        <v>38425</v>
      </c>
      <c r="H10" s="158">
        <f t="shared" si="1"/>
        <v>27.589301741159577</v>
      </c>
      <c r="I10" s="164">
        <f t="shared" si="2"/>
        <v>62.740418640584494</v>
      </c>
    </row>
    <row r="11" spans="1:9" ht="15" customHeight="1" x14ac:dyDescent="0.25">
      <c r="B11" s="3" t="s">
        <v>105</v>
      </c>
      <c r="C11" s="162" t="s">
        <v>19</v>
      </c>
      <c r="D11" s="156" t="s">
        <v>19</v>
      </c>
      <c r="E11" s="159" t="s">
        <v>19</v>
      </c>
      <c r="F11" s="162">
        <v>13</v>
      </c>
      <c r="G11" s="156">
        <v>0</v>
      </c>
      <c r="H11" s="159" t="s">
        <v>102</v>
      </c>
      <c r="I11" s="165" t="s">
        <v>19</v>
      </c>
    </row>
    <row r="12" spans="1:9" ht="15" customHeight="1" x14ac:dyDescent="0.25">
      <c r="B12" s="13" t="s">
        <v>23</v>
      </c>
      <c r="C12" s="161">
        <v>28</v>
      </c>
      <c r="D12" s="155">
        <v>0</v>
      </c>
      <c r="E12" s="158" t="s">
        <v>102</v>
      </c>
      <c r="F12" s="161">
        <v>361</v>
      </c>
      <c r="G12" s="155">
        <v>3</v>
      </c>
      <c r="H12" s="158" t="s">
        <v>102</v>
      </c>
      <c r="I12" s="164" t="s">
        <v>102</v>
      </c>
    </row>
    <row r="13" spans="1:9" ht="15" customHeight="1" x14ac:dyDescent="0.25">
      <c r="B13" s="3" t="s">
        <v>24</v>
      </c>
      <c r="C13" s="162">
        <v>634</v>
      </c>
      <c r="D13" s="156">
        <v>38</v>
      </c>
      <c r="E13" s="159">
        <f t="shared" si="0"/>
        <v>5.9936908517350158</v>
      </c>
      <c r="F13" s="162">
        <v>1138</v>
      </c>
      <c r="G13" s="156">
        <v>94</v>
      </c>
      <c r="H13" s="159">
        <f t="shared" si="1"/>
        <v>8.2601054481546576</v>
      </c>
      <c r="I13" s="165">
        <f t="shared" si="2"/>
        <v>37.813338266580331</v>
      </c>
    </row>
    <row r="14" spans="1:9" ht="15" customHeight="1" x14ac:dyDescent="0.25">
      <c r="B14" s="13" t="s">
        <v>106</v>
      </c>
      <c r="C14" s="161" t="s">
        <v>19</v>
      </c>
      <c r="D14" s="155" t="s">
        <v>19</v>
      </c>
      <c r="E14" s="158" t="s">
        <v>19</v>
      </c>
      <c r="F14" s="161">
        <v>23</v>
      </c>
      <c r="G14" s="155">
        <v>0</v>
      </c>
      <c r="H14" s="158" t="s">
        <v>102</v>
      </c>
      <c r="I14" s="164" t="s">
        <v>19</v>
      </c>
    </row>
    <row r="15" spans="1:9" ht="15" customHeight="1" x14ac:dyDescent="0.25">
      <c r="B15" s="3" t="s">
        <v>26</v>
      </c>
      <c r="C15" s="162">
        <v>155</v>
      </c>
      <c r="D15" s="156">
        <v>0</v>
      </c>
      <c r="E15" s="159">
        <f t="shared" si="0"/>
        <v>0</v>
      </c>
      <c r="F15" s="162">
        <v>327</v>
      </c>
      <c r="G15" s="156">
        <v>10</v>
      </c>
      <c r="H15" s="159">
        <f t="shared" si="1"/>
        <v>3.0581039755351682</v>
      </c>
      <c r="I15" s="165" t="s">
        <v>102</v>
      </c>
    </row>
    <row r="16" spans="1:9" ht="15" customHeight="1" x14ac:dyDescent="0.25">
      <c r="B16" s="13" t="s">
        <v>11</v>
      </c>
      <c r="C16" s="161">
        <v>567700</v>
      </c>
      <c r="D16" s="155">
        <v>46409</v>
      </c>
      <c r="E16" s="158">
        <f t="shared" si="0"/>
        <v>8.174916329047031</v>
      </c>
      <c r="F16" s="161">
        <v>588223</v>
      </c>
      <c r="G16" s="155">
        <v>94839</v>
      </c>
      <c r="H16" s="158">
        <f t="shared" si="1"/>
        <v>16.122966970009671</v>
      </c>
      <c r="I16" s="164">
        <f t="shared" si="2"/>
        <v>97.224856145887458</v>
      </c>
    </row>
    <row r="17" spans="2:9" ht="15" customHeight="1" x14ac:dyDescent="0.25">
      <c r="B17" s="3" t="s">
        <v>109</v>
      </c>
      <c r="C17" s="162" t="s">
        <v>19</v>
      </c>
      <c r="D17" s="156" t="s">
        <v>19</v>
      </c>
      <c r="E17" s="159" t="s">
        <v>19</v>
      </c>
      <c r="F17" s="162" t="s">
        <v>19</v>
      </c>
      <c r="G17" s="156" t="s">
        <v>19</v>
      </c>
      <c r="H17" s="159" t="s">
        <v>19</v>
      </c>
      <c r="I17" s="165" t="s">
        <v>19</v>
      </c>
    </row>
    <row r="18" spans="2:9" ht="15" customHeight="1" x14ac:dyDescent="0.25">
      <c r="B18" s="13" t="s">
        <v>27</v>
      </c>
      <c r="C18" s="161">
        <v>279</v>
      </c>
      <c r="D18" s="155">
        <v>11</v>
      </c>
      <c r="E18" s="158">
        <f t="shared" si="0"/>
        <v>3.9426523297491038</v>
      </c>
      <c r="F18" s="161">
        <v>313</v>
      </c>
      <c r="G18" s="155">
        <v>32</v>
      </c>
      <c r="H18" s="158">
        <f t="shared" si="1"/>
        <v>10.223642172523961</v>
      </c>
      <c r="I18" s="164">
        <f t="shared" si="2"/>
        <v>159.30874237583504</v>
      </c>
    </row>
    <row r="19" spans="2:9" ht="15" customHeight="1" x14ac:dyDescent="0.25">
      <c r="B19" s="3" t="s">
        <v>28</v>
      </c>
      <c r="C19" s="162">
        <v>24</v>
      </c>
      <c r="D19" s="156">
        <v>2</v>
      </c>
      <c r="E19" s="159">
        <f t="shared" si="0"/>
        <v>8.3333333333333321</v>
      </c>
      <c r="F19" s="162">
        <v>240</v>
      </c>
      <c r="G19" s="156">
        <v>24</v>
      </c>
      <c r="H19" s="159">
        <f t="shared" si="1"/>
        <v>10</v>
      </c>
      <c r="I19" s="165" t="s">
        <v>102</v>
      </c>
    </row>
    <row r="20" spans="2:9" ht="15" customHeight="1" x14ac:dyDescent="0.25">
      <c r="B20" s="13" t="s">
        <v>107</v>
      </c>
      <c r="C20" s="161" t="s">
        <v>19</v>
      </c>
      <c r="D20" s="155" t="s">
        <v>19</v>
      </c>
      <c r="E20" s="158" t="s">
        <v>19</v>
      </c>
      <c r="F20" s="161">
        <v>367</v>
      </c>
      <c r="G20" s="155">
        <v>4</v>
      </c>
      <c r="H20" s="158">
        <f t="shared" si="1"/>
        <v>1.0899182561307901</v>
      </c>
      <c r="I20" s="164" t="s">
        <v>19</v>
      </c>
    </row>
    <row r="21" spans="2:9" ht="15" customHeight="1" x14ac:dyDescent="0.25">
      <c r="B21" s="3" t="s">
        <v>29</v>
      </c>
      <c r="C21" s="162">
        <v>537</v>
      </c>
      <c r="D21" s="156">
        <v>6</v>
      </c>
      <c r="E21" s="159">
        <f t="shared" si="0"/>
        <v>1.1173184357541899</v>
      </c>
      <c r="F21" s="162">
        <v>1939</v>
      </c>
      <c r="G21" s="156">
        <v>32</v>
      </c>
      <c r="H21" s="159">
        <f t="shared" si="1"/>
        <v>1.6503352243424447</v>
      </c>
      <c r="I21" s="165">
        <f t="shared" si="2"/>
        <v>47.705002578648816</v>
      </c>
    </row>
    <row r="22" spans="2:9" ht="15" customHeight="1" x14ac:dyDescent="0.25">
      <c r="B22" s="13" t="s">
        <v>12</v>
      </c>
      <c r="C22" s="161">
        <v>3868</v>
      </c>
      <c r="D22" s="155">
        <v>246</v>
      </c>
      <c r="E22" s="158">
        <f t="shared" si="0"/>
        <v>6.3598759048603934</v>
      </c>
      <c r="F22" s="161">
        <v>4835</v>
      </c>
      <c r="G22" s="155">
        <v>578</v>
      </c>
      <c r="H22" s="158">
        <f t="shared" si="1"/>
        <v>11.954498448810755</v>
      </c>
      <c r="I22" s="164">
        <f t="shared" si="2"/>
        <v>87.967479674796721</v>
      </c>
    </row>
    <row r="23" spans="2:9" ht="15" customHeight="1" x14ac:dyDescent="0.25">
      <c r="B23" s="3" t="s">
        <v>31</v>
      </c>
      <c r="C23" s="162" t="s">
        <v>19</v>
      </c>
      <c r="D23" s="156" t="s">
        <v>19</v>
      </c>
      <c r="E23" s="159" t="s">
        <v>19</v>
      </c>
      <c r="F23" s="162">
        <v>359</v>
      </c>
      <c r="G23" s="156">
        <v>33</v>
      </c>
      <c r="H23" s="159">
        <f t="shared" si="1"/>
        <v>9.1922005571030638</v>
      </c>
      <c r="I23" s="165" t="s">
        <v>19</v>
      </c>
    </row>
    <row r="24" spans="2:9" ht="15" customHeight="1" x14ac:dyDescent="0.25">
      <c r="B24" s="13" t="s">
        <v>32</v>
      </c>
      <c r="C24" s="161">
        <v>38398</v>
      </c>
      <c r="D24" s="155">
        <v>952</v>
      </c>
      <c r="E24" s="158">
        <f t="shared" si="0"/>
        <v>2.4792957966560758</v>
      </c>
      <c r="F24" s="161">
        <v>56450</v>
      </c>
      <c r="G24" s="155">
        <v>3025</v>
      </c>
      <c r="H24" s="158">
        <f t="shared" si="1"/>
        <v>5.3587245349867141</v>
      </c>
      <c r="I24" s="164">
        <f t="shared" si="2"/>
        <v>116.13897551934858</v>
      </c>
    </row>
    <row r="25" spans="2:9" ht="15" customHeight="1" x14ac:dyDescent="0.25">
      <c r="B25" s="3" t="s">
        <v>33</v>
      </c>
      <c r="C25" s="162">
        <v>263</v>
      </c>
      <c r="D25" s="156">
        <v>33</v>
      </c>
      <c r="E25" s="159">
        <f t="shared" si="0"/>
        <v>12.547528517110266</v>
      </c>
      <c r="F25" s="162">
        <v>320</v>
      </c>
      <c r="G25" s="156">
        <v>35</v>
      </c>
      <c r="H25" s="159">
        <f t="shared" si="1"/>
        <v>10.9375</v>
      </c>
      <c r="I25" s="165">
        <f t="shared" si="2"/>
        <v>-12.831439393939391</v>
      </c>
    </row>
    <row r="26" spans="2:9" ht="15" customHeight="1" x14ac:dyDescent="0.25">
      <c r="B26" s="13" t="s">
        <v>104</v>
      </c>
      <c r="C26" s="161" t="s">
        <v>19</v>
      </c>
      <c r="D26" s="155" t="s">
        <v>19</v>
      </c>
      <c r="E26" s="158" t="s">
        <v>19</v>
      </c>
      <c r="F26" s="161">
        <v>9398</v>
      </c>
      <c r="G26" s="155">
        <v>504</v>
      </c>
      <c r="H26" s="158">
        <f t="shared" si="1"/>
        <v>5.3628431581187481</v>
      </c>
      <c r="I26" s="164" t="s">
        <v>19</v>
      </c>
    </row>
    <row r="27" spans="2:9" ht="15" customHeight="1" x14ac:dyDescent="0.25">
      <c r="B27" s="3" t="s">
        <v>93</v>
      </c>
      <c r="C27" s="162">
        <v>141</v>
      </c>
      <c r="D27" s="156">
        <v>15</v>
      </c>
      <c r="E27" s="159">
        <f t="shared" si="0"/>
        <v>10.638297872340425</v>
      </c>
      <c r="F27" s="162" t="s">
        <v>19</v>
      </c>
      <c r="G27" s="156" t="s">
        <v>19</v>
      </c>
      <c r="H27" s="159" t="s">
        <v>19</v>
      </c>
      <c r="I27" s="165" t="s">
        <v>19</v>
      </c>
    </row>
    <row r="28" spans="2:9" ht="15" customHeight="1" x14ac:dyDescent="0.25">
      <c r="B28" s="13" t="s">
        <v>15</v>
      </c>
      <c r="C28" s="161">
        <v>583</v>
      </c>
      <c r="D28" s="155">
        <v>37</v>
      </c>
      <c r="E28" s="158">
        <f t="shared" si="0"/>
        <v>6.3464837049742702</v>
      </c>
      <c r="F28" s="161">
        <v>1126</v>
      </c>
      <c r="G28" s="155">
        <v>49</v>
      </c>
      <c r="H28" s="158">
        <f t="shared" si="1"/>
        <v>4.3516873889875667</v>
      </c>
      <c r="I28" s="164">
        <f t="shared" si="2"/>
        <v>-31.431520330276982</v>
      </c>
    </row>
    <row r="29" spans="2:9" ht="15" customHeight="1" x14ac:dyDescent="0.25">
      <c r="B29" s="3" t="s">
        <v>34</v>
      </c>
      <c r="C29" s="162">
        <v>33</v>
      </c>
      <c r="D29" s="156">
        <v>3</v>
      </c>
      <c r="E29" s="159">
        <f t="shared" si="0"/>
        <v>9.0909090909090917</v>
      </c>
      <c r="F29" s="162">
        <v>92</v>
      </c>
      <c r="G29" s="156">
        <v>0</v>
      </c>
      <c r="H29" s="159">
        <f t="shared" si="1"/>
        <v>0</v>
      </c>
      <c r="I29" s="165" t="s">
        <v>102</v>
      </c>
    </row>
    <row r="30" spans="2:9" ht="15" customHeight="1" x14ac:dyDescent="0.25">
      <c r="B30" s="13" t="s">
        <v>35</v>
      </c>
      <c r="C30" s="161">
        <v>4</v>
      </c>
      <c r="D30" s="155">
        <v>0</v>
      </c>
      <c r="E30" s="158">
        <f t="shared" si="0"/>
        <v>0</v>
      </c>
      <c r="F30" s="161">
        <v>22</v>
      </c>
      <c r="G30" s="155">
        <v>0</v>
      </c>
      <c r="H30" s="158">
        <f t="shared" si="1"/>
        <v>0</v>
      </c>
      <c r="I30" s="164" t="s">
        <v>102</v>
      </c>
    </row>
    <row r="31" spans="2:9" ht="15" customHeight="1" x14ac:dyDescent="0.25">
      <c r="B31" s="3" t="s">
        <v>108</v>
      </c>
      <c r="C31" s="162" t="s">
        <v>19</v>
      </c>
      <c r="D31" s="156" t="s">
        <v>19</v>
      </c>
      <c r="E31" s="159" t="s">
        <v>19</v>
      </c>
      <c r="F31" s="162">
        <v>20</v>
      </c>
      <c r="G31" s="156">
        <v>0</v>
      </c>
      <c r="H31" s="159">
        <f t="shared" si="1"/>
        <v>0</v>
      </c>
      <c r="I31" s="165" t="s">
        <v>19</v>
      </c>
    </row>
    <row r="32" spans="2:9" ht="15" customHeight="1" x14ac:dyDescent="0.25">
      <c r="B32" s="13" t="s">
        <v>10</v>
      </c>
      <c r="C32" s="161">
        <v>53420</v>
      </c>
      <c r="D32" s="155">
        <v>6820</v>
      </c>
      <c r="E32" s="158">
        <f t="shared" si="0"/>
        <v>12.766754024709847</v>
      </c>
      <c r="F32" s="161">
        <v>91620</v>
      </c>
      <c r="G32" s="155">
        <v>10690</v>
      </c>
      <c r="H32" s="158">
        <f t="shared" si="1"/>
        <v>11.667758131412356</v>
      </c>
      <c r="I32" s="164">
        <f t="shared" si="2"/>
        <v>-8.6082640205208207</v>
      </c>
    </row>
    <row r="33" spans="1:9" ht="15" customHeight="1" x14ac:dyDescent="0.25">
      <c r="B33" s="3" t="s">
        <v>37</v>
      </c>
      <c r="C33" s="162">
        <v>2275</v>
      </c>
      <c r="D33" s="156">
        <v>230</v>
      </c>
      <c r="E33" s="159">
        <f t="shared" si="0"/>
        <v>10.109890109890109</v>
      </c>
      <c r="F33" s="162">
        <v>2850</v>
      </c>
      <c r="G33" s="156">
        <v>540</v>
      </c>
      <c r="H33" s="159">
        <f t="shared" si="1"/>
        <v>18.947368421052634</v>
      </c>
      <c r="I33" s="165">
        <f t="shared" si="2"/>
        <v>87.414187643020625</v>
      </c>
    </row>
    <row r="34" spans="1:9" ht="15" customHeight="1" x14ac:dyDescent="0.25">
      <c r="B34" s="13" t="s">
        <v>110</v>
      </c>
      <c r="C34" s="161" t="s">
        <v>19</v>
      </c>
      <c r="D34" s="155" t="s">
        <v>19</v>
      </c>
      <c r="E34" s="158" t="s">
        <v>19</v>
      </c>
      <c r="F34" s="161" t="s">
        <v>19</v>
      </c>
      <c r="G34" s="155" t="s">
        <v>19</v>
      </c>
      <c r="H34" s="158" t="s">
        <v>19</v>
      </c>
      <c r="I34" s="164" t="s">
        <v>19</v>
      </c>
    </row>
    <row r="35" spans="1:9" ht="15" customHeight="1" x14ac:dyDescent="0.25">
      <c r="B35" s="3" t="s">
        <v>96</v>
      </c>
      <c r="C35" s="162" t="s">
        <v>19</v>
      </c>
      <c r="D35" s="156" t="s">
        <v>19</v>
      </c>
      <c r="E35" s="159" t="s">
        <v>19</v>
      </c>
      <c r="F35" s="162" t="s">
        <v>19</v>
      </c>
      <c r="G35" s="156" t="s">
        <v>19</v>
      </c>
      <c r="H35" s="159" t="s">
        <v>19</v>
      </c>
      <c r="I35" s="165" t="s">
        <v>19</v>
      </c>
    </row>
    <row r="36" spans="1:9" ht="15" customHeight="1" x14ac:dyDescent="0.25">
      <c r="B36" s="13" t="s">
        <v>14</v>
      </c>
      <c r="C36" s="161">
        <v>32263</v>
      </c>
      <c r="D36" s="155">
        <v>2055</v>
      </c>
      <c r="E36" s="158">
        <f t="shared" si="0"/>
        <v>6.369525462604221</v>
      </c>
      <c r="F36" s="161">
        <v>79199</v>
      </c>
      <c r="G36" s="155">
        <v>5135</v>
      </c>
      <c r="H36" s="158">
        <f t="shared" si="1"/>
        <v>6.4836677230773114</v>
      </c>
      <c r="I36" s="164">
        <f t="shared" si="2"/>
        <v>1.7920057175879975</v>
      </c>
    </row>
    <row r="37" spans="1:9" ht="15" customHeight="1" thickBot="1" x14ac:dyDescent="0.3">
      <c r="B37" s="119" t="s">
        <v>38</v>
      </c>
      <c r="C37" s="171">
        <v>206340</v>
      </c>
      <c r="D37" s="172">
        <v>33008</v>
      </c>
      <c r="E37" s="173">
        <f t="shared" si="0"/>
        <v>15.996898323155955</v>
      </c>
      <c r="F37" s="171">
        <v>198846</v>
      </c>
      <c r="G37" s="172">
        <v>45365</v>
      </c>
      <c r="H37" s="173">
        <f t="shared" si="1"/>
        <v>22.814137573800831</v>
      </c>
      <c r="I37" s="174">
        <f t="shared" si="2"/>
        <v>42.616006634090638</v>
      </c>
    </row>
    <row r="38" spans="1:9" ht="15" customHeight="1" x14ac:dyDescent="0.25"/>
    <row r="39" spans="1:9" ht="15" customHeight="1" x14ac:dyDescent="0.25">
      <c r="A39" s="39" t="s">
        <v>20</v>
      </c>
      <c r="B39" s="243" t="s">
        <v>123</v>
      </c>
      <c r="C39" s="244"/>
      <c r="D39" s="244"/>
      <c r="E39" s="244"/>
      <c r="F39" s="245"/>
      <c r="G39" s="211"/>
      <c r="H39" s="211"/>
      <c r="I39" s="211"/>
    </row>
    <row r="40" spans="1:9" ht="15" customHeight="1" x14ac:dyDescent="0.25">
      <c r="A40" s="39" t="s">
        <v>6</v>
      </c>
      <c r="B40" s="210" t="s">
        <v>119</v>
      </c>
      <c r="C40" s="211"/>
      <c r="D40" s="211"/>
      <c r="E40" s="211"/>
      <c r="F40" s="211"/>
      <c r="G40" s="211"/>
      <c r="H40" s="211"/>
      <c r="I40" s="211"/>
    </row>
    <row r="41" spans="1:9" ht="15" customHeight="1" x14ac:dyDescent="0.25">
      <c r="A41" s="59" t="s">
        <v>5</v>
      </c>
      <c r="B41" s="212" t="s">
        <v>59</v>
      </c>
      <c r="C41" s="203"/>
      <c r="D41" s="203"/>
      <c r="E41" s="211"/>
      <c r="F41" s="211"/>
      <c r="G41" s="211"/>
      <c r="H41" s="211"/>
      <c r="I41" s="211"/>
    </row>
    <row r="42" spans="1:9" ht="15" customHeight="1" x14ac:dyDescent="0.25">
      <c r="A42" s="59" t="s">
        <v>2</v>
      </c>
      <c r="B42" s="213" t="s">
        <v>186</v>
      </c>
      <c r="C42" s="203"/>
      <c r="D42" s="203"/>
      <c r="E42" s="211"/>
      <c r="F42" s="211"/>
      <c r="G42" s="211"/>
      <c r="H42" s="211"/>
      <c r="I42" s="211"/>
    </row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</sheetData>
  <sortState xmlns:xlrd2="http://schemas.microsoft.com/office/spreadsheetml/2017/richdata2" ref="L7:N31">
    <sortCondition ref="L7"/>
  </sortState>
  <mergeCells count="13">
    <mergeCell ref="B39:I39"/>
    <mergeCell ref="B40:I40"/>
    <mergeCell ref="B41:I41"/>
    <mergeCell ref="B42:I42"/>
    <mergeCell ref="I3:I5"/>
    <mergeCell ref="B2:I2"/>
    <mergeCell ref="C4:C5"/>
    <mergeCell ref="D4:E4"/>
    <mergeCell ref="C3:E3"/>
    <mergeCell ref="F3:H3"/>
    <mergeCell ref="B3:B5"/>
    <mergeCell ref="F4:F5"/>
    <mergeCell ref="G4:H4"/>
  </mergeCells>
  <hyperlinks>
    <hyperlink ref="I1" location="Contents!A1" display="[contents Ç]" xr:uid="{00000000-0004-0000-0C00-000000000000}"/>
    <hyperlink ref="B42" r:id="rId1" xr:uid="{00000000-0004-0000-0C00-000001000000}"/>
  </hyperlinks>
  <pageMargins left="0.7" right="0.7" top="0.75" bottom="0.75" header="0.3" footer="0.3"/>
  <pageSetup paperSize="9" orientation="portrait"/>
  <ignoredErrors>
    <ignoredError sqref="E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7"/>
  <sheetViews>
    <sheetView showGridLines="0" topLeftCell="A19" workbookViewId="0">
      <selection activeCell="J42" sqref="J42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9" width="16.7109375" style="28" customWidth="1"/>
    <col min="10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45" customHeight="1" thickBot="1" x14ac:dyDescent="0.3">
      <c r="B2" s="236" t="s">
        <v>148</v>
      </c>
      <c r="C2" s="237"/>
      <c r="D2" s="238"/>
      <c r="E2" s="215"/>
      <c r="F2" s="215"/>
      <c r="G2" s="215"/>
      <c r="H2" s="215"/>
      <c r="I2" s="215"/>
    </row>
    <row r="3" spans="1:9" ht="30" customHeight="1" x14ac:dyDescent="0.25">
      <c r="B3" s="253" t="s">
        <v>7</v>
      </c>
      <c r="C3" s="250" t="s">
        <v>177</v>
      </c>
      <c r="D3" s="251"/>
      <c r="E3" s="252"/>
      <c r="F3" s="250" t="s">
        <v>84</v>
      </c>
      <c r="G3" s="251"/>
      <c r="H3" s="252"/>
      <c r="I3" s="256" t="s">
        <v>86</v>
      </c>
    </row>
    <row r="4" spans="1:9" ht="30" customHeight="1" x14ac:dyDescent="0.25">
      <c r="B4" s="254"/>
      <c r="C4" s="246" t="s">
        <v>39</v>
      </c>
      <c r="D4" s="248" t="s">
        <v>85</v>
      </c>
      <c r="E4" s="249"/>
      <c r="F4" s="246" t="s">
        <v>39</v>
      </c>
      <c r="G4" s="248" t="s">
        <v>85</v>
      </c>
      <c r="H4" s="249"/>
      <c r="I4" s="257"/>
    </row>
    <row r="5" spans="1:9" ht="30" customHeight="1" x14ac:dyDescent="0.25">
      <c r="B5" s="254"/>
      <c r="C5" s="247"/>
      <c r="D5" s="151" t="s">
        <v>17</v>
      </c>
      <c r="E5" s="152" t="s">
        <v>40</v>
      </c>
      <c r="F5" s="247"/>
      <c r="G5" s="153" t="s">
        <v>17</v>
      </c>
      <c r="H5" s="152" t="s">
        <v>40</v>
      </c>
      <c r="I5" s="258"/>
    </row>
    <row r="6" spans="1:9" ht="30" customHeight="1" x14ac:dyDescent="0.25">
      <c r="B6" s="86" t="s">
        <v>39</v>
      </c>
      <c r="C6" s="160">
        <f>SUM(C7:C37)</f>
        <v>1157742</v>
      </c>
      <c r="D6" s="154">
        <f>SUM(D7:D37)</f>
        <v>406203</v>
      </c>
      <c r="E6" s="157">
        <f>D6/C6*100</f>
        <v>35.08579631731422</v>
      </c>
      <c r="F6" s="160">
        <f>SUM(F7:F37)</f>
        <v>1219186</v>
      </c>
      <c r="G6" s="154">
        <f>SUM(G7:G37)</f>
        <v>485649</v>
      </c>
      <c r="H6" s="157">
        <f>G6/F6*100</f>
        <v>39.833872764286994</v>
      </c>
      <c r="I6" s="163">
        <f>(H6/E6*100)-100</f>
        <v>13.53275953617073</v>
      </c>
    </row>
    <row r="7" spans="1:9" ht="15" customHeight="1" x14ac:dyDescent="0.25">
      <c r="B7" s="3" t="s">
        <v>21</v>
      </c>
      <c r="C7" s="162">
        <v>14815</v>
      </c>
      <c r="D7" s="156">
        <v>11298</v>
      </c>
      <c r="E7" s="159">
        <f t="shared" ref="E7:E37" si="0">D7/C7*100</f>
        <v>76.260546743165719</v>
      </c>
      <c r="F7" s="162">
        <v>14860</v>
      </c>
      <c r="G7" s="156">
        <v>12056</v>
      </c>
      <c r="H7" s="159">
        <f t="shared" ref="H7:H37" si="1">G7/F7*100</f>
        <v>81.130551816958274</v>
      </c>
      <c r="I7" s="165">
        <f t="shared" ref="I7:I37" si="2">(H7/E7*100)-100</f>
        <v>6.3860086004812189</v>
      </c>
    </row>
    <row r="8" spans="1:9" ht="15" customHeight="1" x14ac:dyDescent="0.25">
      <c r="B8" s="13" t="s">
        <v>92</v>
      </c>
      <c r="C8" s="161">
        <v>873</v>
      </c>
      <c r="D8" s="155">
        <v>137</v>
      </c>
      <c r="E8" s="158">
        <f t="shared" si="0"/>
        <v>15.693012600229094</v>
      </c>
      <c r="F8" s="161" t="s">
        <v>19</v>
      </c>
      <c r="G8" s="155" t="s">
        <v>19</v>
      </c>
      <c r="H8" s="158" t="s">
        <v>19</v>
      </c>
      <c r="I8" s="164" t="s">
        <v>124</v>
      </c>
    </row>
    <row r="9" spans="1:9" ht="15" customHeight="1" x14ac:dyDescent="0.25">
      <c r="B9" s="3" t="s">
        <v>8</v>
      </c>
      <c r="C9" s="162">
        <v>19870</v>
      </c>
      <c r="D9" s="156">
        <v>1843</v>
      </c>
      <c r="E9" s="159">
        <f t="shared" si="0"/>
        <v>9.2752893809763464</v>
      </c>
      <c r="F9" s="162">
        <v>26329</v>
      </c>
      <c r="G9" s="156">
        <v>2740</v>
      </c>
      <c r="H9" s="159">
        <f t="shared" si="1"/>
        <v>10.406775798549129</v>
      </c>
      <c r="I9" s="165">
        <f t="shared" si="2"/>
        <v>12.19893386715745</v>
      </c>
    </row>
    <row r="10" spans="1:9" ht="15" customHeight="1" x14ac:dyDescent="0.25">
      <c r="B10" s="13" t="s">
        <v>18</v>
      </c>
      <c r="C10" s="161">
        <v>153985</v>
      </c>
      <c r="D10" s="155">
        <v>114160</v>
      </c>
      <c r="E10" s="158">
        <f t="shared" si="0"/>
        <v>74.137091275124206</v>
      </c>
      <c r="F10" s="161">
        <v>139360</v>
      </c>
      <c r="G10" s="155">
        <v>116110</v>
      </c>
      <c r="H10" s="158">
        <f t="shared" si="1"/>
        <v>83.316590126291629</v>
      </c>
      <c r="I10" s="164">
        <f t="shared" si="2"/>
        <v>12.381789861571619</v>
      </c>
    </row>
    <row r="11" spans="1:9" ht="15" customHeight="1" x14ac:dyDescent="0.25">
      <c r="B11" s="3" t="s">
        <v>105</v>
      </c>
      <c r="C11" s="162" t="s">
        <v>19</v>
      </c>
      <c r="D11" s="156" t="s">
        <v>19</v>
      </c>
      <c r="E11" s="159" t="s">
        <v>19</v>
      </c>
      <c r="F11" s="162">
        <v>13</v>
      </c>
      <c r="G11" s="156">
        <v>0</v>
      </c>
      <c r="H11" s="159">
        <f t="shared" si="1"/>
        <v>0</v>
      </c>
      <c r="I11" s="165" t="s">
        <v>19</v>
      </c>
    </row>
    <row r="12" spans="1:9" ht="15" customHeight="1" x14ac:dyDescent="0.25">
      <c r="B12" s="13" t="s">
        <v>23</v>
      </c>
      <c r="C12" s="161">
        <v>28</v>
      </c>
      <c r="D12" s="155">
        <v>6</v>
      </c>
      <c r="E12" s="158">
        <f t="shared" si="0"/>
        <v>21.428571428571427</v>
      </c>
      <c r="F12" s="161">
        <v>335</v>
      </c>
      <c r="G12" s="155">
        <v>10</v>
      </c>
      <c r="H12" s="158">
        <f t="shared" si="1"/>
        <v>2.9850746268656714</v>
      </c>
      <c r="I12" s="164" t="s">
        <v>102</v>
      </c>
    </row>
    <row r="13" spans="1:9" ht="15" customHeight="1" x14ac:dyDescent="0.25">
      <c r="B13" s="3" t="s">
        <v>24</v>
      </c>
      <c r="C13" s="162">
        <v>634</v>
      </c>
      <c r="D13" s="156">
        <v>232</v>
      </c>
      <c r="E13" s="159">
        <f t="shared" si="0"/>
        <v>36.593059936908517</v>
      </c>
      <c r="F13" s="162">
        <v>1138</v>
      </c>
      <c r="G13" s="156">
        <v>286</v>
      </c>
      <c r="H13" s="159">
        <f t="shared" si="1"/>
        <v>25.13181019332162</v>
      </c>
      <c r="I13" s="165">
        <f t="shared" si="2"/>
        <v>-31.320829040664194</v>
      </c>
    </row>
    <row r="14" spans="1:9" ht="15" customHeight="1" x14ac:dyDescent="0.25">
      <c r="B14" s="13" t="s">
        <v>106</v>
      </c>
      <c r="C14" s="161" t="s">
        <v>19</v>
      </c>
      <c r="D14" s="155" t="s">
        <v>19</v>
      </c>
      <c r="E14" s="158" t="s">
        <v>19</v>
      </c>
      <c r="F14" s="161">
        <v>23</v>
      </c>
      <c r="G14" s="155">
        <v>0</v>
      </c>
      <c r="H14" s="158">
        <f t="shared" si="1"/>
        <v>0</v>
      </c>
      <c r="I14" s="164" t="s">
        <v>19</v>
      </c>
    </row>
    <row r="15" spans="1:9" ht="15" customHeight="1" x14ac:dyDescent="0.25">
      <c r="B15" s="3" t="s">
        <v>26</v>
      </c>
      <c r="C15" s="162">
        <v>155</v>
      </c>
      <c r="D15" s="156">
        <v>40</v>
      </c>
      <c r="E15" s="159">
        <f t="shared" si="0"/>
        <v>25.806451612903224</v>
      </c>
      <c r="F15" s="162">
        <v>327</v>
      </c>
      <c r="G15" s="156">
        <v>52</v>
      </c>
      <c r="H15" s="159">
        <f t="shared" si="1"/>
        <v>15.902140672782874</v>
      </c>
      <c r="I15" s="165">
        <f t="shared" si="2"/>
        <v>-38.379204892966357</v>
      </c>
    </row>
    <row r="16" spans="1:9" ht="15" customHeight="1" x14ac:dyDescent="0.25">
      <c r="B16" s="13" t="s">
        <v>11</v>
      </c>
      <c r="C16" s="161">
        <v>567700</v>
      </c>
      <c r="D16" s="155">
        <v>123557</v>
      </c>
      <c r="E16" s="158">
        <f t="shared" si="0"/>
        <v>21.764488286066587</v>
      </c>
      <c r="F16" s="161">
        <v>588231</v>
      </c>
      <c r="G16" s="155">
        <v>186838</v>
      </c>
      <c r="H16" s="158">
        <f t="shared" si="1"/>
        <v>31.762691867650634</v>
      </c>
      <c r="I16" s="164">
        <f t="shared" si="2"/>
        <v>45.938151405952397</v>
      </c>
    </row>
    <row r="17" spans="2:9" ht="15" customHeight="1" x14ac:dyDescent="0.25">
      <c r="B17" s="3" t="s">
        <v>109</v>
      </c>
      <c r="C17" s="162" t="s">
        <v>19</v>
      </c>
      <c r="D17" s="156" t="s">
        <v>19</v>
      </c>
      <c r="E17" s="159" t="s">
        <v>19</v>
      </c>
      <c r="F17" s="162" t="s">
        <v>19</v>
      </c>
      <c r="G17" s="156" t="s">
        <v>19</v>
      </c>
      <c r="H17" s="159" t="s">
        <v>19</v>
      </c>
      <c r="I17" s="165" t="s">
        <v>19</v>
      </c>
    </row>
    <row r="18" spans="2:9" ht="15" customHeight="1" x14ac:dyDescent="0.25">
      <c r="B18" s="13" t="s">
        <v>27</v>
      </c>
      <c r="C18" s="161" t="s">
        <v>19</v>
      </c>
      <c r="D18" s="155" t="s">
        <v>19</v>
      </c>
      <c r="E18" s="158" t="s">
        <v>19</v>
      </c>
      <c r="F18" s="161">
        <v>312</v>
      </c>
      <c r="G18" s="155">
        <v>120</v>
      </c>
      <c r="H18" s="158">
        <f t="shared" si="1"/>
        <v>38.461538461538467</v>
      </c>
      <c r="I18" s="164" t="s">
        <v>19</v>
      </c>
    </row>
    <row r="19" spans="2:9" ht="15" customHeight="1" x14ac:dyDescent="0.25">
      <c r="B19" s="3" t="s">
        <v>28</v>
      </c>
      <c r="C19" s="162">
        <v>24</v>
      </c>
      <c r="D19" s="156">
        <v>10</v>
      </c>
      <c r="E19" s="159">
        <f t="shared" si="0"/>
        <v>41.666666666666671</v>
      </c>
      <c r="F19" s="162">
        <v>242</v>
      </c>
      <c r="G19" s="156">
        <v>19</v>
      </c>
      <c r="H19" s="159">
        <f t="shared" si="1"/>
        <v>7.8512396694214877</v>
      </c>
      <c r="I19" s="165" t="s">
        <v>102</v>
      </c>
    </row>
    <row r="20" spans="2:9" ht="15" customHeight="1" x14ac:dyDescent="0.25">
      <c r="B20" s="13" t="s">
        <v>107</v>
      </c>
      <c r="C20" s="161"/>
      <c r="D20" s="155"/>
      <c r="E20" s="158" t="s">
        <v>19</v>
      </c>
      <c r="F20" s="161">
        <v>367</v>
      </c>
      <c r="G20" s="155">
        <v>45</v>
      </c>
      <c r="H20" s="158">
        <f t="shared" si="1"/>
        <v>12.26158038147139</v>
      </c>
      <c r="I20" s="164" t="s">
        <v>19</v>
      </c>
    </row>
    <row r="21" spans="2:9" ht="15" customHeight="1" x14ac:dyDescent="0.25">
      <c r="B21" s="3" t="s">
        <v>29</v>
      </c>
      <c r="C21" s="162">
        <v>537</v>
      </c>
      <c r="D21" s="156">
        <v>33</v>
      </c>
      <c r="E21" s="159">
        <f t="shared" si="0"/>
        <v>6.1452513966480442</v>
      </c>
      <c r="F21" s="162">
        <v>1930</v>
      </c>
      <c r="G21" s="156">
        <v>61</v>
      </c>
      <c r="H21" s="159">
        <f t="shared" si="1"/>
        <v>3.1606217616580312</v>
      </c>
      <c r="I21" s="165">
        <f t="shared" si="2"/>
        <v>-48.568064060292038</v>
      </c>
    </row>
    <row r="22" spans="2:9" ht="15" customHeight="1" x14ac:dyDescent="0.25">
      <c r="B22" s="13" t="s">
        <v>12</v>
      </c>
      <c r="C22" s="161">
        <v>3868</v>
      </c>
      <c r="D22" s="155">
        <v>1270</v>
      </c>
      <c r="E22" s="158">
        <f t="shared" si="0"/>
        <v>32.833505687693901</v>
      </c>
      <c r="F22" s="161">
        <v>4836</v>
      </c>
      <c r="G22" s="155">
        <v>1838</v>
      </c>
      <c r="H22" s="158">
        <f t="shared" si="1"/>
        <v>38.006617038875099</v>
      </c>
      <c r="I22" s="164">
        <f t="shared" si="2"/>
        <v>15.755586382967607</v>
      </c>
    </row>
    <row r="23" spans="2:9" ht="15" customHeight="1" x14ac:dyDescent="0.25">
      <c r="B23" s="3" t="s">
        <v>31</v>
      </c>
      <c r="C23" s="162"/>
      <c r="D23" s="156"/>
      <c r="E23" s="159" t="s">
        <v>19</v>
      </c>
      <c r="F23" s="162">
        <v>362</v>
      </c>
      <c r="G23" s="156">
        <v>0</v>
      </c>
      <c r="H23" s="159">
        <f t="shared" si="1"/>
        <v>0</v>
      </c>
      <c r="I23" s="165" t="s">
        <v>19</v>
      </c>
    </row>
    <row r="24" spans="2:9" ht="15" customHeight="1" x14ac:dyDescent="0.25">
      <c r="B24" s="13" t="s">
        <v>32</v>
      </c>
      <c r="C24" s="161">
        <v>38398</v>
      </c>
      <c r="D24" s="155">
        <v>916</v>
      </c>
      <c r="E24" s="158">
        <f t="shared" si="0"/>
        <v>2.3855409135892494</v>
      </c>
      <c r="F24" s="161">
        <v>56445</v>
      </c>
      <c r="G24" s="155">
        <v>3189</v>
      </c>
      <c r="H24" s="158">
        <f t="shared" si="1"/>
        <v>5.6497475418549028</v>
      </c>
      <c r="I24" s="164">
        <f t="shared" si="2"/>
        <v>136.83297610496132</v>
      </c>
    </row>
    <row r="25" spans="2:9" ht="15" customHeight="1" x14ac:dyDescent="0.25">
      <c r="B25" s="3" t="s">
        <v>33</v>
      </c>
      <c r="C25" s="162" t="s">
        <v>19</v>
      </c>
      <c r="D25" s="156" t="s">
        <v>19</v>
      </c>
      <c r="E25" s="159" t="s">
        <v>19</v>
      </c>
      <c r="F25" s="162">
        <v>320</v>
      </c>
      <c r="G25" s="156">
        <v>0</v>
      </c>
      <c r="H25" s="159">
        <f t="shared" si="1"/>
        <v>0</v>
      </c>
      <c r="I25" s="165" t="s">
        <v>19</v>
      </c>
    </row>
    <row r="26" spans="2:9" ht="15" customHeight="1" x14ac:dyDescent="0.25">
      <c r="B26" s="13" t="s">
        <v>104</v>
      </c>
      <c r="C26" s="161" t="s">
        <v>19</v>
      </c>
      <c r="D26" s="155" t="s">
        <v>19</v>
      </c>
      <c r="E26" s="158" t="s">
        <v>19</v>
      </c>
      <c r="F26" s="161">
        <v>9384</v>
      </c>
      <c r="G26" s="155">
        <v>2993</v>
      </c>
      <c r="H26" s="158">
        <f t="shared" si="1"/>
        <v>31.894714407502136</v>
      </c>
      <c r="I26" s="164" t="s">
        <v>19</v>
      </c>
    </row>
    <row r="27" spans="2:9" ht="15" customHeight="1" x14ac:dyDescent="0.25">
      <c r="B27" s="3" t="s">
        <v>93</v>
      </c>
      <c r="C27" s="162" t="s">
        <v>19</v>
      </c>
      <c r="D27" s="156" t="s">
        <v>19</v>
      </c>
      <c r="E27" s="159" t="s">
        <v>19</v>
      </c>
      <c r="F27" s="162" t="s">
        <v>19</v>
      </c>
      <c r="G27" s="156" t="s">
        <v>19</v>
      </c>
      <c r="H27" s="159" t="s">
        <v>19</v>
      </c>
      <c r="I27" s="165" t="s">
        <v>19</v>
      </c>
    </row>
    <row r="28" spans="2:9" ht="15" customHeight="1" x14ac:dyDescent="0.25">
      <c r="B28" s="13" t="s">
        <v>15</v>
      </c>
      <c r="C28" s="161">
        <v>583</v>
      </c>
      <c r="D28" s="155">
        <v>224</v>
      </c>
      <c r="E28" s="158">
        <f t="shared" si="0"/>
        <v>38.421955403087473</v>
      </c>
      <c r="F28" s="161">
        <v>1126</v>
      </c>
      <c r="G28" s="155">
        <v>224</v>
      </c>
      <c r="H28" s="158">
        <f t="shared" si="1"/>
        <v>19.893428063943162</v>
      </c>
      <c r="I28" s="164">
        <f t="shared" si="2"/>
        <v>-48.22380106571935</v>
      </c>
    </row>
    <row r="29" spans="2:9" ht="15" customHeight="1" x14ac:dyDescent="0.25">
      <c r="B29" s="3" t="s">
        <v>34</v>
      </c>
      <c r="C29" s="162">
        <v>33</v>
      </c>
      <c r="D29" s="156">
        <v>12</v>
      </c>
      <c r="E29" s="159">
        <f t="shared" si="0"/>
        <v>36.363636363636367</v>
      </c>
      <c r="F29" s="162">
        <v>92</v>
      </c>
      <c r="G29" s="156">
        <v>20</v>
      </c>
      <c r="H29" s="159">
        <f t="shared" si="1"/>
        <v>21.739130434782609</v>
      </c>
      <c r="I29" s="165" t="s">
        <v>102</v>
      </c>
    </row>
    <row r="30" spans="2:9" ht="15" customHeight="1" x14ac:dyDescent="0.25">
      <c r="B30" s="13" t="s">
        <v>35</v>
      </c>
      <c r="C30" s="161">
        <v>4</v>
      </c>
      <c r="D30" s="155">
        <v>2</v>
      </c>
      <c r="E30" s="158">
        <f t="shared" si="0"/>
        <v>50</v>
      </c>
      <c r="F30" s="161">
        <v>22</v>
      </c>
      <c r="G30" s="155">
        <v>1</v>
      </c>
      <c r="H30" s="158">
        <f t="shared" si="1"/>
        <v>4.5454545454545459</v>
      </c>
      <c r="I30" s="164" t="s">
        <v>102</v>
      </c>
    </row>
    <row r="31" spans="2:9" ht="15" customHeight="1" x14ac:dyDescent="0.25">
      <c r="B31" s="3" t="s">
        <v>108</v>
      </c>
      <c r="C31" s="162" t="s">
        <v>19</v>
      </c>
      <c r="D31" s="156" t="s">
        <v>19</v>
      </c>
      <c r="E31" s="159" t="s">
        <v>19</v>
      </c>
      <c r="F31" s="162">
        <v>20</v>
      </c>
      <c r="G31" s="156">
        <v>5</v>
      </c>
      <c r="H31" s="159">
        <f t="shared" si="1"/>
        <v>25</v>
      </c>
      <c r="I31" s="165" t="s">
        <v>19</v>
      </c>
    </row>
    <row r="32" spans="2:9" ht="15" customHeight="1" x14ac:dyDescent="0.25">
      <c r="B32" s="13" t="s">
        <v>10</v>
      </c>
      <c r="C32" s="161">
        <v>53420</v>
      </c>
      <c r="D32" s="155">
        <v>20100</v>
      </c>
      <c r="E32" s="158">
        <f t="shared" si="0"/>
        <v>37.626357169599402</v>
      </c>
      <c r="F32" s="161">
        <v>91590</v>
      </c>
      <c r="G32" s="155">
        <v>15595</v>
      </c>
      <c r="H32" s="158">
        <f t="shared" si="1"/>
        <v>17.026968009608034</v>
      </c>
      <c r="I32" s="164">
        <f t="shared" si="2"/>
        <v>-54.747232284912386</v>
      </c>
    </row>
    <row r="33" spans="1:9" ht="15" customHeight="1" x14ac:dyDescent="0.25">
      <c r="B33" s="3" t="s">
        <v>37</v>
      </c>
      <c r="C33" s="162">
        <v>2275</v>
      </c>
      <c r="D33" s="156">
        <v>1335</v>
      </c>
      <c r="E33" s="159">
        <f t="shared" si="0"/>
        <v>58.681318681318686</v>
      </c>
      <c r="F33" s="162">
        <v>2305</v>
      </c>
      <c r="G33" s="156">
        <v>1390</v>
      </c>
      <c r="H33" s="159">
        <f t="shared" si="1"/>
        <v>60.303687635574832</v>
      </c>
      <c r="I33" s="165">
        <f t="shared" si="2"/>
        <v>2.7647111392754482</v>
      </c>
    </row>
    <row r="34" spans="1:9" ht="15" customHeight="1" x14ac:dyDescent="0.25">
      <c r="B34" s="13" t="s">
        <v>16</v>
      </c>
      <c r="C34" s="161">
        <v>94200</v>
      </c>
      <c r="D34" s="155">
        <v>4144</v>
      </c>
      <c r="E34" s="158">
        <f t="shared" si="0"/>
        <v>4.3991507430997876</v>
      </c>
      <c r="F34" s="161" t="s">
        <v>19</v>
      </c>
      <c r="G34" s="155" t="s">
        <v>19</v>
      </c>
      <c r="H34" s="158" t="s">
        <v>19</v>
      </c>
      <c r="I34" s="164" t="s">
        <v>19</v>
      </c>
    </row>
    <row r="35" spans="1:9" ht="15" customHeight="1" x14ac:dyDescent="0.25">
      <c r="B35" s="3" t="s">
        <v>96</v>
      </c>
      <c r="C35" s="162" t="s">
        <v>19</v>
      </c>
      <c r="D35" s="156" t="s">
        <v>19</v>
      </c>
      <c r="E35" s="159" t="s">
        <v>19</v>
      </c>
      <c r="F35" s="162" t="s">
        <v>19</v>
      </c>
      <c r="G35" s="156" t="s">
        <v>19</v>
      </c>
      <c r="H35" s="159" t="s">
        <v>19</v>
      </c>
      <c r="I35" s="165" t="s">
        <v>19</v>
      </c>
    </row>
    <row r="36" spans="1:9" ht="15" customHeight="1" x14ac:dyDescent="0.25">
      <c r="B36" s="13" t="s">
        <v>14</v>
      </c>
      <c r="C36" s="161" t="s">
        <v>19</v>
      </c>
      <c r="D36" s="155" t="s">
        <v>19</v>
      </c>
      <c r="E36" s="158" t="s">
        <v>19</v>
      </c>
      <c r="F36" s="161">
        <v>80371</v>
      </c>
      <c r="G36" s="155">
        <v>6798</v>
      </c>
      <c r="H36" s="158">
        <f t="shared" si="1"/>
        <v>8.4582747508429659</v>
      </c>
      <c r="I36" s="164" t="s">
        <v>19</v>
      </c>
    </row>
    <row r="37" spans="1:9" ht="15" customHeight="1" thickBot="1" x14ac:dyDescent="0.3">
      <c r="B37" s="119" t="s">
        <v>38</v>
      </c>
      <c r="C37" s="171">
        <v>206340</v>
      </c>
      <c r="D37" s="172">
        <v>126884</v>
      </c>
      <c r="E37" s="173">
        <f t="shared" si="0"/>
        <v>61.492681981196085</v>
      </c>
      <c r="F37" s="171">
        <v>198846</v>
      </c>
      <c r="G37" s="172">
        <v>135259</v>
      </c>
      <c r="H37" s="173">
        <f t="shared" si="1"/>
        <v>68.021986864206468</v>
      </c>
      <c r="I37" s="174">
        <f t="shared" si="2"/>
        <v>10.61801936855997</v>
      </c>
    </row>
    <row r="38" spans="1:9" ht="15" customHeight="1" x14ac:dyDescent="0.25"/>
    <row r="39" spans="1:9" ht="15" customHeight="1" x14ac:dyDescent="0.25">
      <c r="A39" s="39" t="s">
        <v>20</v>
      </c>
      <c r="B39" s="243" t="s">
        <v>123</v>
      </c>
      <c r="C39" s="244"/>
      <c r="D39" s="244"/>
      <c r="E39" s="244"/>
      <c r="F39" s="245"/>
      <c r="G39" s="211"/>
      <c r="H39" s="211"/>
      <c r="I39" s="211"/>
    </row>
    <row r="40" spans="1:9" ht="15" customHeight="1" x14ac:dyDescent="0.25">
      <c r="A40" s="39" t="s">
        <v>6</v>
      </c>
      <c r="B40" s="210" t="s">
        <v>120</v>
      </c>
      <c r="C40" s="211"/>
      <c r="D40" s="211"/>
      <c r="E40" s="211"/>
      <c r="F40" s="211"/>
      <c r="G40" s="211"/>
      <c r="H40" s="211"/>
      <c r="I40" s="211"/>
    </row>
    <row r="41" spans="1:9" ht="15" customHeight="1" x14ac:dyDescent="0.25">
      <c r="A41" s="59" t="s">
        <v>5</v>
      </c>
      <c r="B41" s="212" t="s">
        <v>59</v>
      </c>
      <c r="C41" s="203"/>
      <c r="D41" s="203"/>
      <c r="E41" s="211"/>
      <c r="F41" s="211"/>
      <c r="G41" s="211"/>
      <c r="H41" s="211"/>
      <c r="I41" s="211"/>
    </row>
    <row r="42" spans="1:9" ht="15" customHeight="1" x14ac:dyDescent="0.25">
      <c r="A42" s="59" t="s">
        <v>2</v>
      </c>
      <c r="B42" s="213" t="s">
        <v>186</v>
      </c>
      <c r="C42" s="203"/>
      <c r="D42" s="203"/>
      <c r="E42" s="211"/>
      <c r="F42" s="211"/>
      <c r="G42" s="211"/>
      <c r="H42" s="211"/>
      <c r="I42" s="211"/>
    </row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</sheetData>
  <sortState xmlns:xlrd2="http://schemas.microsoft.com/office/spreadsheetml/2017/richdata2" ref="K8:M27">
    <sortCondition ref="K7"/>
  </sortState>
  <mergeCells count="13">
    <mergeCell ref="B2:I2"/>
    <mergeCell ref="B39:I39"/>
    <mergeCell ref="B40:I40"/>
    <mergeCell ref="B41:I41"/>
    <mergeCell ref="B42:I42"/>
    <mergeCell ref="B3:B5"/>
    <mergeCell ref="C3:E3"/>
    <mergeCell ref="F3:H3"/>
    <mergeCell ref="I3:I5"/>
    <mergeCell ref="C4:C5"/>
    <mergeCell ref="D4:E4"/>
    <mergeCell ref="F4:F5"/>
    <mergeCell ref="G4:H4"/>
  </mergeCells>
  <hyperlinks>
    <hyperlink ref="I1" location="Contents!A1" display="[contents Ç]" xr:uid="{00000000-0004-0000-0D00-000000000000}"/>
    <hyperlink ref="B42" r:id="rId1" xr:uid="{00000000-0004-0000-0D00-000001000000}"/>
  </hyperlink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17"/>
  <sheetViews>
    <sheetView showGridLines="0" topLeftCell="A19" workbookViewId="0">
      <selection activeCell="J42" sqref="J42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9" width="16.7109375" style="28" customWidth="1"/>
    <col min="10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45" customHeight="1" thickBot="1" x14ac:dyDescent="0.3">
      <c r="B2" s="236" t="s">
        <v>149</v>
      </c>
      <c r="C2" s="237"/>
      <c r="D2" s="238"/>
      <c r="E2" s="215"/>
      <c r="F2" s="215"/>
      <c r="G2" s="215"/>
      <c r="H2" s="215"/>
      <c r="I2" s="215"/>
    </row>
    <row r="3" spans="1:9" ht="30" customHeight="1" x14ac:dyDescent="0.25">
      <c r="B3" s="253" t="s">
        <v>7</v>
      </c>
      <c r="C3" s="250" t="s">
        <v>177</v>
      </c>
      <c r="D3" s="251"/>
      <c r="E3" s="252"/>
      <c r="F3" s="250" t="s">
        <v>84</v>
      </c>
      <c r="G3" s="251"/>
      <c r="H3" s="252"/>
      <c r="I3" s="256" t="s">
        <v>89</v>
      </c>
    </row>
    <row r="4" spans="1:9" ht="30" customHeight="1" x14ac:dyDescent="0.25">
      <c r="B4" s="254"/>
      <c r="C4" s="246" t="s">
        <v>39</v>
      </c>
      <c r="D4" s="248" t="s">
        <v>88</v>
      </c>
      <c r="E4" s="249"/>
      <c r="F4" s="246" t="s">
        <v>39</v>
      </c>
      <c r="G4" s="248" t="s">
        <v>88</v>
      </c>
      <c r="H4" s="249"/>
      <c r="I4" s="257"/>
    </row>
    <row r="5" spans="1:9" ht="30" customHeight="1" x14ac:dyDescent="0.25">
      <c r="B5" s="254"/>
      <c r="C5" s="247"/>
      <c r="D5" s="151" t="s">
        <v>17</v>
      </c>
      <c r="E5" s="152" t="s">
        <v>40</v>
      </c>
      <c r="F5" s="247"/>
      <c r="G5" s="153" t="s">
        <v>17</v>
      </c>
      <c r="H5" s="152" t="s">
        <v>40</v>
      </c>
      <c r="I5" s="258"/>
    </row>
    <row r="6" spans="1:9" ht="30" customHeight="1" x14ac:dyDescent="0.25">
      <c r="B6" s="86" t="s">
        <v>39</v>
      </c>
      <c r="C6" s="160">
        <f>SUM(C7:C37)</f>
        <v>1066294</v>
      </c>
      <c r="D6" s="154">
        <f>SUM(D7:D37)</f>
        <v>896081</v>
      </c>
      <c r="E6" s="157">
        <f t="shared" ref="E6:E37" si="0">D6/C6*100</f>
        <v>84.036954160859949</v>
      </c>
      <c r="F6" s="160">
        <f>SUM(F7:F37)</f>
        <v>1233543</v>
      </c>
      <c r="G6" s="154">
        <f>SUM(G7:G37)</f>
        <v>998918</v>
      </c>
      <c r="H6" s="157">
        <f>G6/F6*100</f>
        <v>80.979584821931624</v>
      </c>
      <c r="I6" s="163">
        <f>(H6/E6*100)-100</f>
        <v>-3.6381248814373208</v>
      </c>
    </row>
    <row r="7" spans="1:9" ht="15" customHeight="1" x14ac:dyDescent="0.25">
      <c r="B7" s="3" t="s">
        <v>21</v>
      </c>
      <c r="C7" s="162">
        <v>13958</v>
      </c>
      <c r="D7" s="156">
        <v>13004</v>
      </c>
      <c r="E7" s="159">
        <f t="shared" si="0"/>
        <v>93.165209915460665</v>
      </c>
      <c r="F7" s="162">
        <v>14575</v>
      </c>
      <c r="G7" s="156">
        <v>13624</v>
      </c>
      <c r="H7" s="159">
        <f t="shared" ref="H7:H37" si="1">G7/F7*100</f>
        <v>93.475128644939957</v>
      </c>
      <c r="I7" s="165">
        <f t="shared" ref="I7:I37" si="2">(H7/E7*100)-100</f>
        <v>0.33265500046692864</v>
      </c>
    </row>
    <row r="8" spans="1:9" ht="15" customHeight="1" x14ac:dyDescent="0.25">
      <c r="B8" s="13" t="s">
        <v>92</v>
      </c>
      <c r="C8" s="161" t="s">
        <v>19</v>
      </c>
      <c r="D8" s="155" t="s">
        <v>19</v>
      </c>
      <c r="E8" s="158" t="s">
        <v>19</v>
      </c>
      <c r="F8" s="161" t="s">
        <v>19</v>
      </c>
      <c r="G8" s="155" t="s">
        <v>19</v>
      </c>
      <c r="H8" s="158" t="s">
        <v>19</v>
      </c>
      <c r="I8" s="164" t="s">
        <v>19</v>
      </c>
    </row>
    <row r="9" spans="1:9" ht="15" customHeight="1" x14ac:dyDescent="0.25">
      <c r="B9" s="3" t="s">
        <v>8</v>
      </c>
      <c r="C9" s="162">
        <v>19798</v>
      </c>
      <c r="D9" s="156">
        <v>11166</v>
      </c>
      <c r="E9" s="159">
        <f t="shared" si="0"/>
        <v>56.3996363269017</v>
      </c>
      <c r="F9" s="162">
        <v>26358</v>
      </c>
      <c r="G9" s="156">
        <v>15474</v>
      </c>
      <c r="H9" s="159">
        <f t="shared" si="1"/>
        <v>58.707033917596178</v>
      </c>
      <c r="I9" s="165">
        <f t="shared" si="2"/>
        <v>4.0911568601620445</v>
      </c>
    </row>
    <row r="10" spans="1:9" ht="15" customHeight="1" x14ac:dyDescent="0.25">
      <c r="B10" s="13" t="s">
        <v>18</v>
      </c>
      <c r="C10" s="161">
        <v>151645</v>
      </c>
      <c r="D10" s="155">
        <v>141820</v>
      </c>
      <c r="E10" s="158">
        <f t="shared" si="0"/>
        <v>93.521052458043457</v>
      </c>
      <c r="F10" s="161">
        <v>137755</v>
      </c>
      <c r="G10" s="155">
        <v>133185</v>
      </c>
      <c r="H10" s="158">
        <f t="shared" si="1"/>
        <v>96.682516061122996</v>
      </c>
      <c r="I10" s="164">
        <f t="shared" si="2"/>
        <v>3.3804833457128609</v>
      </c>
    </row>
    <row r="11" spans="1:9" ht="15" customHeight="1" x14ac:dyDescent="0.25">
      <c r="B11" s="3" t="s">
        <v>105</v>
      </c>
      <c r="C11" s="162" t="s">
        <v>19</v>
      </c>
      <c r="D11" s="156" t="s">
        <v>19</v>
      </c>
      <c r="E11" s="159" t="s">
        <v>19</v>
      </c>
      <c r="F11" s="162">
        <v>13</v>
      </c>
      <c r="G11" s="156">
        <v>13</v>
      </c>
      <c r="H11" s="159">
        <f t="shared" si="1"/>
        <v>100</v>
      </c>
      <c r="I11" s="165" t="s">
        <v>19</v>
      </c>
    </row>
    <row r="12" spans="1:9" ht="15" customHeight="1" x14ac:dyDescent="0.25">
      <c r="B12" s="13" t="s">
        <v>23</v>
      </c>
      <c r="C12" s="161" t="s">
        <v>19</v>
      </c>
      <c r="D12" s="155" t="s">
        <v>19</v>
      </c>
      <c r="E12" s="158" t="s">
        <v>19</v>
      </c>
      <c r="F12" s="161">
        <v>52</v>
      </c>
      <c r="G12" s="155">
        <v>0</v>
      </c>
      <c r="H12" s="158">
        <f t="shared" si="1"/>
        <v>0</v>
      </c>
      <c r="I12" s="164" t="s">
        <v>19</v>
      </c>
    </row>
    <row r="13" spans="1:9" ht="15" customHeight="1" x14ac:dyDescent="0.25">
      <c r="B13" s="3" t="s">
        <v>24</v>
      </c>
      <c r="C13" s="162">
        <v>634</v>
      </c>
      <c r="D13" s="156">
        <v>389</v>
      </c>
      <c r="E13" s="159">
        <f t="shared" si="0"/>
        <v>61.356466876971602</v>
      </c>
      <c r="F13" s="162">
        <v>896</v>
      </c>
      <c r="G13" s="156">
        <v>277</v>
      </c>
      <c r="H13" s="159">
        <f t="shared" si="1"/>
        <v>30.915178571428569</v>
      </c>
      <c r="I13" s="165">
        <f t="shared" si="2"/>
        <v>-49.613822071244954</v>
      </c>
    </row>
    <row r="14" spans="1:9" ht="15" customHeight="1" x14ac:dyDescent="0.25">
      <c r="B14" s="13" t="s">
        <v>106</v>
      </c>
      <c r="C14" s="161" t="s">
        <v>19</v>
      </c>
      <c r="D14" s="155" t="s">
        <v>19</v>
      </c>
      <c r="E14" s="158" t="s">
        <v>19</v>
      </c>
      <c r="F14" s="161">
        <v>22</v>
      </c>
      <c r="G14" s="155">
        <v>0</v>
      </c>
      <c r="H14" s="158">
        <f t="shared" si="1"/>
        <v>0</v>
      </c>
      <c r="I14" s="164" t="s">
        <v>19</v>
      </c>
    </row>
    <row r="15" spans="1:9" ht="15" customHeight="1" x14ac:dyDescent="0.25">
      <c r="B15" s="3" t="s">
        <v>26</v>
      </c>
      <c r="C15" s="162" t="s">
        <v>19</v>
      </c>
      <c r="D15" s="156" t="s">
        <v>19</v>
      </c>
      <c r="E15" s="159" t="s">
        <v>19</v>
      </c>
      <c r="F15" s="162">
        <v>327</v>
      </c>
      <c r="G15" s="156">
        <v>99</v>
      </c>
      <c r="H15" s="159">
        <f t="shared" si="1"/>
        <v>30.275229357798167</v>
      </c>
      <c r="I15" s="165" t="s">
        <v>19</v>
      </c>
    </row>
    <row r="16" spans="1:9" ht="15" customHeight="1" x14ac:dyDescent="0.25">
      <c r="B16" s="13" t="s">
        <v>11</v>
      </c>
      <c r="C16" s="161">
        <v>455301</v>
      </c>
      <c r="D16" s="155">
        <v>401959</v>
      </c>
      <c r="E16" s="158">
        <f t="shared" si="0"/>
        <v>88.284233946334396</v>
      </c>
      <c r="F16" s="161">
        <v>475473</v>
      </c>
      <c r="G16" s="155">
        <v>423617</v>
      </c>
      <c r="H16" s="158">
        <f t="shared" si="1"/>
        <v>89.093807639971146</v>
      </c>
      <c r="I16" s="164">
        <f t="shared" si="2"/>
        <v>0.91700823289566813</v>
      </c>
    </row>
    <row r="17" spans="2:9" ht="15" customHeight="1" x14ac:dyDescent="0.25">
      <c r="B17" s="3" t="s">
        <v>109</v>
      </c>
      <c r="C17" s="162" t="s">
        <v>19</v>
      </c>
      <c r="D17" s="156" t="s">
        <v>19</v>
      </c>
      <c r="E17" s="159" t="s">
        <v>19</v>
      </c>
      <c r="F17" s="162" t="s">
        <v>19</v>
      </c>
      <c r="G17" s="156" t="s">
        <v>19</v>
      </c>
      <c r="H17" s="159" t="s">
        <v>19</v>
      </c>
      <c r="I17" s="165" t="s">
        <v>19</v>
      </c>
    </row>
    <row r="18" spans="2:9" ht="15" customHeight="1" x14ac:dyDescent="0.25">
      <c r="B18" s="13" t="s">
        <v>27</v>
      </c>
      <c r="C18" s="161">
        <v>199</v>
      </c>
      <c r="D18" s="155">
        <v>90</v>
      </c>
      <c r="E18" s="158">
        <f t="shared" si="0"/>
        <v>45.226130653266331</v>
      </c>
      <c r="F18" s="161">
        <v>311</v>
      </c>
      <c r="G18" s="155">
        <v>200</v>
      </c>
      <c r="H18" s="158">
        <f t="shared" si="1"/>
        <v>64.308681672025727</v>
      </c>
      <c r="I18" s="164">
        <f t="shared" si="2"/>
        <v>42.193640585923561</v>
      </c>
    </row>
    <row r="19" spans="2:9" ht="15" customHeight="1" x14ac:dyDescent="0.25">
      <c r="B19" s="3" t="s">
        <v>28</v>
      </c>
      <c r="C19" s="162" t="s">
        <v>19</v>
      </c>
      <c r="D19" s="156" t="s">
        <v>19</v>
      </c>
      <c r="E19" s="159" t="s">
        <v>19</v>
      </c>
      <c r="F19" s="162">
        <v>110</v>
      </c>
      <c r="G19" s="156">
        <v>17</v>
      </c>
      <c r="H19" s="159">
        <f t="shared" si="1"/>
        <v>15.454545454545453</v>
      </c>
      <c r="I19" s="165" t="s">
        <v>19</v>
      </c>
    </row>
    <row r="20" spans="2:9" ht="15" customHeight="1" x14ac:dyDescent="0.25">
      <c r="B20" s="13" t="s">
        <v>107</v>
      </c>
      <c r="C20" s="161" t="s">
        <v>19</v>
      </c>
      <c r="D20" s="155" t="s">
        <v>19</v>
      </c>
      <c r="E20" s="158" t="s">
        <v>19</v>
      </c>
      <c r="F20" s="161">
        <v>112</v>
      </c>
      <c r="G20" s="155">
        <v>0</v>
      </c>
      <c r="H20" s="158">
        <f t="shared" si="1"/>
        <v>0</v>
      </c>
      <c r="I20" s="164" t="s">
        <v>19</v>
      </c>
    </row>
    <row r="21" spans="2:9" ht="15" customHeight="1" x14ac:dyDescent="0.25">
      <c r="B21" s="3" t="s">
        <v>29</v>
      </c>
      <c r="C21" s="162">
        <v>345</v>
      </c>
      <c r="D21" s="156">
        <v>48</v>
      </c>
      <c r="E21" s="159">
        <f t="shared" si="0"/>
        <v>13.913043478260869</v>
      </c>
      <c r="F21" s="162">
        <v>1156</v>
      </c>
      <c r="G21" s="156">
        <v>210</v>
      </c>
      <c r="H21" s="159">
        <f t="shared" si="1"/>
        <v>18.166089965397923</v>
      </c>
      <c r="I21" s="165">
        <f t="shared" si="2"/>
        <v>30.568771626297575</v>
      </c>
    </row>
    <row r="22" spans="2:9" ht="15" customHeight="1" x14ac:dyDescent="0.25">
      <c r="B22" s="13" t="s">
        <v>12</v>
      </c>
      <c r="C22" s="161">
        <v>2598</v>
      </c>
      <c r="D22" s="155">
        <v>1273</v>
      </c>
      <c r="E22" s="158">
        <f t="shared" si="0"/>
        <v>48.999230177059275</v>
      </c>
      <c r="F22" s="161">
        <v>4835</v>
      </c>
      <c r="G22" s="155">
        <v>3466</v>
      </c>
      <c r="H22" s="158">
        <f t="shared" si="1"/>
        <v>71.685625646328859</v>
      </c>
      <c r="I22" s="164">
        <f t="shared" si="2"/>
        <v>46.299493659986155</v>
      </c>
    </row>
    <row r="23" spans="2:9" ht="15" customHeight="1" x14ac:dyDescent="0.25">
      <c r="B23" s="3" t="s">
        <v>31</v>
      </c>
      <c r="C23" s="162" t="s">
        <v>19</v>
      </c>
      <c r="D23" s="156" t="s">
        <v>19</v>
      </c>
      <c r="E23" s="159" t="s">
        <v>19</v>
      </c>
      <c r="F23" s="162" t="s">
        <v>19</v>
      </c>
      <c r="G23" s="156" t="s">
        <v>19</v>
      </c>
      <c r="H23" s="159" t="s">
        <v>19</v>
      </c>
      <c r="I23" s="165" t="s">
        <v>19</v>
      </c>
    </row>
    <row r="24" spans="2:9" ht="15" customHeight="1" x14ac:dyDescent="0.25">
      <c r="B24" s="13" t="s">
        <v>32</v>
      </c>
      <c r="C24" s="161">
        <v>35649</v>
      </c>
      <c r="D24" s="155">
        <v>15363</v>
      </c>
      <c r="E24" s="158">
        <f t="shared" si="0"/>
        <v>43.095177985357232</v>
      </c>
      <c r="F24" s="161">
        <v>48936</v>
      </c>
      <c r="G24" s="155">
        <v>34235</v>
      </c>
      <c r="H24" s="158">
        <f t="shared" si="1"/>
        <v>69.958721595553371</v>
      </c>
      <c r="I24" s="164">
        <f t="shared" si="2"/>
        <v>62.335381511415875</v>
      </c>
    </row>
    <row r="25" spans="2:9" ht="15" customHeight="1" x14ac:dyDescent="0.25">
      <c r="B25" s="3" t="s">
        <v>33</v>
      </c>
      <c r="C25" s="162" t="s">
        <v>19</v>
      </c>
      <c r="D25" s="156" t="s">
        <v>19</v>
      </c>
      <c r="E25" s="159" t="s">
        <v>19</v>
      </c>
      <c r="F25" s="162" t="s">
        <v>19</v>
      </c>
      <c r="G25" s="156" t="s">
        <v>19</v>
      </c>
      <c r="H25" s="159" t="s">
        <v>19</v>
      </c>
      <c r="I25" s="165" t="s">
        <v>19</v>
      </c>
    </row>
    <row r="26" spans="2:9" ht="15" customHeight="1" x14ac:dyDescent="0.25">
      <c r="B26" s="13" t="s">
        <v>104</v>
      </c>
      <c r="C26" s="161" t="s">
        <v>19</v>
      </c>
      <c r="D26" s="155" t="s">
        <v>19</v>
      </c>
      <c r="E26" s="158" t="s">
        <v>19</v>
      </c>
      <c r="F26" s="161">
        <v>9399</v>
      </c>
      <c r="G26" s="155">
        <v>6399</v>
      </c>
      <c r="H26" s="158">
        <f t="shared" si="1"/>
        <v>68.081710820300032</v>
      </c>
      <c r="I26" s="164" t="s">
        <v>19</v>
      </c>
    </row>
    <row r="27" spans="2:9" ht="15" customHeight="1" x14ac:dyDescent="0.25">
      <c r="B27" s="3" t="s">
        <v>93</v>
      </c>
      <c r="C27" s="162">
        <v>144</v>
      </c>
      <c r="D27" s="156">
        <v>69</v>
      </c>
      <c r="E27" s="159">
        <f t="shared" si="0"/>
        <v>47.916666666666671</v>
      </c>
      <c r="F27" s="162" t="s">
        <v>19</v>
      </c>
      <c r="G27" s="156" t="s">
        <v>19</v>
      </c>
      <c r="H27" s="159" t="s">
        <v>19</v>
      </c>
      <c r="I27" s="165" t="s">
        <v>19</v>
      </c>
    </row>
    <row r="28" spans="2:9" ht="15" customHeight="1" x14ac:dyDescent="0.25">
      <c r="B28" s="13" t="s">
        <v>15</v>
      </c>
      <c r="C28" s="161">
        <v>657</v>
      </c>
      <c r="D28" s="155">
        <v>429</v>
      </c>
      <c r="E28" s="158">
        <f t="shared" si="0"/>
        <v>65.296803652968038</v>
      </c>
      <c r="F28" s="161">
        <v>1126</v>
      </c>
      <c r="G28" s="155">
        <v>436</v>
      </c>
      <c r="H28" s="158">
        <f t="shared" si="1"/>
        <v>38.721136767317937</v>
      </c>
      <c r="I28" s="164">
        <f t="shared" si="2"/>
        <v>-40.699797538163438</v>
      </c>
    </row>
    <row r="29" spans="2:9" ht="15" customHeight="1" x14ac:dyDescent="0.25">
      <c r="B29" s="3" t="s">
        <v>34</v>
      </c>
      <c r="C29" s="162" t="s">
        <v>19</v>
      </c>
      <c r="D29" s="156" t="s">
        <v>19</v>
      </c>
      <c r="E29" s="159" t="s">
        <v>19</v>
      </c>
      <c r="F29" s="162">
        <v>236</v>
      </c>
      <c r="G29" s="156">
        <v>0</v>
      </c>
      <c r="H29" s="159">
        <f t="shared" si="1"/>
        <v>0</v>
      </c>
      <c r="I29" s="165" t="s">
        <v>19</v>
      </c>
    </row>
    <row r="30" spans="2:9" ht="15" customHeight="1" x14ac:dyDescent="0.25">
      <c r="B30" s="13" t="s">
        <v>35</v>
      </c>
      <c r="C30" s="161" t="s">
        <v>19</v>
      </c>
      <c r="D30" s="155" t="s">
        <v>19</v>
      </c>
      <c r="E30" s="158" t="s">
        <v>19</v>
      </c>
      <c r="F30" s="161">
        <v>22</v>
      </c>
      <c r="G30" s="155">
        <v>10</v>
      </c>
      <c r="H30" s="158">
        <f t="shared" si="1"/>
        <v>45.454545454545453</v>
      </c>
      <c r="I30" s="164" t="s">
        <v>19</v>
      </c>
    </row>
    <row r="31" spans="2:9" ht="15" customHeight="1" x14ac:dyDescent="0.25">
      <c r="B31" s="3" t="s">
        <v>108</v>
      </c>
      <c r="C31" s="162" t="s">
        <v>19</v>
      </c>
      <c r="D31" s="156" t="s">
        <v>19</v>
      </c>
      <c r="E31" s="159" t="s">
        <v>19</v>
      </c>
      <c r="F31" s="162">
        <v>20</v>
      </c>
      <c r="G31" s="156">
        <v>1</v>
      </c>
      <c r="H31" s="159">
        <f t="shared" si="1"/>
        <v>5</v>
      </c>
      <c r="I31" s="165" t="s">
        <v>19</v>
      </c>
    </row>
    <row r="32" spans="2:9" ht="15" customHeight="1" x14ac:dyDescent="0.25">
      <c r="B32" s="13" t="s">
        <v>10</v>
      </c>
      <c r="C32" s="161">
        <v>52960</v>
      </c>
      <c r="D32" s="155">
        <v>41040</v>
      </c>
      <c r="E32" s="158">
        <f t="shared" si="0"/>
        <v>77.492447129909365</v>
      </c>
      <c r="F32" s="161">
        <v>91585</v>
      </c>
      <c r="G32" s="155">
        <v>55190</v>
      </c>
      <c r="H32" s="158">
        <f t="shared" si="1"/>
        <v>60.260959764153519</v>
      </c>
      <c r="I32" s="164">
        <f t="shared" si="2"/>
        <v>-22.236344319942248</v>
      </c>
    </row>
    <row r="33" spans="1:9" ht="15" customHeight="1" x14ac:dyDescent="0.25">
      <c r="B33" s="3" t="s">
        <v>37</v>
      </c>
      <c r="C33" s="162">
        <v>2275</v>
      </c>
      <c r="D33" s="156">
        <v>1870</v>
      </c>
      <c r="E33" s="159">
        <f t="shared" si="0"/>
        <v>82.19780219780219</v>
      </c>
      <c r="F33" s="162">
        <v>2815</v>
      </c>
      <c r="G33" s="156">
        <v>1950</v>
      </c>
      <c r="H33" s="159">
        <f t="shared" si="1"/>
        <v>69.271758436944936</v>
      </c>
      <c r="I33" s="165">
        <f t="shared" si="2"/>
        <v>-15.725534521898538</v>
      </c>
    </row>
    <row r="34" spans="1:9" ht="15" customHeight="1" x14ac:dyDescent="0.25">
      <c r="B34" s="13" t="s">
        <v>16</v>
      </c>
      <c r="C34" s="161">
        <v>98103</v>
      </c>
      <c r="D34" s="155">
        <v>67575</v>
      </c>
      <c r="E34" s="158">
        <f t="shared" si="0"/>
        <v>68.881685575364671</v>
      </c>
      <c r="F34" s="161">
        <v>154168</v>
      </c>
      <c r="G34" s="155">
        <v>103199</v>
      </c>
      <c r="H34" s="158">
        <f t="shared" si="1"/>
        <v>66.939312957293339</v>
      </c>
      <c r="I34" s="164">
        <f t="shared" si="2"/>
        <v>-2.8198680125882731</v>
      </c>
    </row>
    <row r="35" spans="1:9" ht="15" customHeight="1" x14ac:dyDescent="0.25">
      <c r="B35" s="3" t="s">
        <v>96</v>
      </c>
      <c r="C35" s="162" t="s">
        <v>19</v>
      </c>
      <c r="D35" s="156" t="s">
        <v>19</v>
      </c>
      <c r="E35" s="159" t="s">
        <v>19</v>
      </c>
      <c r="F35" s="162" t="s">
        <v>19</v>
      </c>
      <c r="G35" s="156" t="s">
        <v>19</v>
      </c>
      <c r="H35" s="159" t="s">
        <v>19</v>
      </c>
      <c r="I35" s="165" t="s">
        <v>19</v>
      </c>
    </row>
    <row r="36" spans="1:9" ht="15" customHeight="1" x14ac:dyDescent="0.25">
      <c r="B36" s="13" t="s">
        <v>14</v>
      </c>
      <c r="C36" s="161">
        <v>25701</v>
      </c>
      <c r="D36" s="155">
        <v>13602</v>
      </c>
      <c r="E36" s="158">
        <f t="shared" si="0"/>
        <v>52.924010738881755</v>
      </c>
      <c r="F36" s="161">
        <v>77612</v>
      </c>
      <c r="G36" s="155">
        <v>31811</v>
      </c>
      <c r="H36" s="158">
        <f t="shared" si="1"/>
        <v>40.987218471370404</v>
      </c>
      <c r="I36" s="164">
        <f t="shared" si="2"/>
        <v>-22.554587418564125</v>
      </c>
    </row>
    <row r="37" spans="1:9" ht="15" customHeight="1" thickBot="1" x14ac:dyDescent="0.3">
      <c r="B37" s="119" t="s">
        <v>38</v>
      </c>
      <c r="C37" s="171">
        <v>206327</v>
      </c>
      <c r="D37" s="172">
        <v>186384</v>
      </c>
      <c r="E37" s="173">
        <f t="shared" si="0"/>
        <v>90.334275203923866</v>
      </c>
      <c r="F37" s="171">
        <v>185629</v>
      </c>
      <c r="G37" s="172">
        <v>175505</v>
      </c>
      <c r="H37" s="173">
        <f t="shared" si="1"/>
        <v>94.546110790878572</v>
      </c>
      <c r="I37" s="174">
        <f t="shared" si="2"/>
        <v>4.6625000061679316</v>
      </c>
    </row>
    <row r="38" spans="1:9" ht="15" customHeight="1" x14ac:dyDescent="0.25"/>
    <row r="39" spans="1:9" ht="15" customHeight="1" x14ac:dyDescent="0.25">
      <c r="A39" s="39" t="s">
        <v>20</v>
      </c>
      <c r="B39" s="243" t="s">
        <v>123</v>
      </c>
      <c r="C39" s="244"/>
      <c r="D39" s="244"/>
      <c r="E39" s="244"/>
      <c r="F39" s="245"/>
      <c r="G39" s="211"/>
      <c r="H39" s="211"/>
      <c r="I39" s="211"/>
    </row>
    <row r="40" spans="1:9" ht="15" customHeight="1" x14ac:dyDescent="0.25">
      <c r="A40" s="39" t="s">
        <v>6</v>
      </c>
      <c r="B40" s="210" t="s">
        <v>121</v>
      </c>
      <c r="C40" s="211"/>
      <c r="D40" s="211"/>
      <c r="E40" s="211"/>
      <c r="F40" s="211"/>
      <c r="G40" s="211"/>
      <c r="H40" s="211"/>
      <c r="I40" s="211"/>
    </row>
    <row r="41" spans="1:9" ht="15" customHeight="1" x14ac:dyDescent="0.25">
      <c r="A41" s="59" t="s">
        <v>5</v>
      </c>
      <c r="B41" s="212" t="s">
        <v>59</v>
      </c>
      <c r="C41" s="203"/>
      <c r="D41" s="203"/>
      <c r="E41" s="211"/>
      <c r="F41" s="211"/>
      <c r="G41" s="211"/>
      <c r="H41" s="211"/>
      <c r="I41" s="211"/>
    </row>
    <row r="42" spans="1:9" ht="15" customHeight="1" x14ac:dyDescent="0.25">
      <c r="A42" s="59" t="s">
        <v>2</v>
      </c>
      <c r="B42" s="213" t="s">
        <v>186</v>
      </c>
      <c r="C42" s="203"/>
      <c r="D42" s="203"/>
      <c r="E42" s="211"/>
      <c r="F42" s="211"/>
      <c r="G42" s="211"/>
      <c r="H42" s="211"/>
      <c r="I42" s="211"/>
    </row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spans="1:1" ht="15" customHeight="1" x14ac:dyDescent="0.25"/>
    <row r="50" spans="1:1" ht="15" customHeight="1" x14ac:dyDescent="0.25"/>
    <row r="51" spans="1:1" ht="15" customHeight="1" x14ac:dyDescent="0.25"/>
    <row r="52" spans="1:1" ht="15" customHeight="1" x14ac:dyDescent="0.25"/>
    <row r="53" spans="1:1" ht="15" customHeight="1" x14ac:dyDescent="0.25">
      <c r="A53" s="39"/>
    </row>
    <row r="54" spans="1:1" ht="15" customHeight="1" x14ac:dyDescent="0.25">
      <c r="A54" s="39"/>
    </row>
    <row r="55" spans="1:1" ht="15" customHeight="1" x14ac:dyDescent="0.25">
      <c r="A55" s="59"/>
    </row>
    <row r="56" spans="1:1" ht="15" customHeight="1" x14ac:dyDescent="0.25">
      <c r="A56" s="59"/>
    </row>
    <row r="57" spans="1:1" ht="15" customHeight="1" x14ac:dyDescent="0.25"/>
    <row r="58" spans="1:1" ht="15" customHeight="1" x14ac:dyDescent="0.25"/>
    <row r="59" spans="1:1" ht="15" customHeight="1" x14ac:dyDescent="0.25"/>
    <row r="60" spans="1:1" ht="15" customHeight="1" x14ac:dyDescent="0.25"/>
    <row r="61" spans="1:1" ht="15" customHeight="1" x14ac:dyDescent="0.25"/>
    <row r="62" spans="1:1" ht="15" customHeight="1" x14ac:dyDescent="0.25"/>
    <row r="63" spans="1:1" ht="15" customHeight="1" x14ac:dyDescent="0.25"/>
    <row r="64" spans="1: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</sheetData>
  <mergeCells count="13">
    <mergeCell ref="B2:I2"/>
    <mergeCell ref="B39:I39"/>
    <mergeCell ref="B40:I40"/>
    <mergeCell ref="B41:I41"/>
    <mergeCell ref="B42:I42"/>
    <mergeCell ref="B3:B5"/>
    <mergeCell ref="C3:E3"/>
    <mergeCell ref="F3:H3"/>
    <mergeCell ref="I3:I5"/>
    <mergeCell ref="C4:C5"/>
    <mergeCell ref="D4:E4"/>
    <mergeCell ref="F4:F5"/>
    <mergeCell ref="G4:H4"/>
  </mergeCells>
  <hyperlinks>
    <hyperlink ref="I1" location="Contents!A1" display="[contents Ç]" xr:uid="{00000000-0004-0000-0E00-000000000000}"/>
    <hyperlink ref="B42" r:id="rId1" xr:uid="{00000000-0004-0000-0E00-000001000000}"/>
  </hyperlink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7"/>
  <sheetViews>
    <sheetView showGridLines="0" topLeftCell="A19" workbookViewId="0">
      <selection activeCell="J42" sqref="J42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9" width="16.7109375" style="28" customWidth="1"/>
    <col min="10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45" customHeight="1" thickBot="1" x14ac:dyDescent="0.3">
      <c r="B2" s="236" t="s">
        <v>150</v>
      </c>
      <c r="C2" s="237"/>
      <c r="D2" s="238"/>
      <c r="E2" s="215"/>
      <c r="F2" s="215"/>
      <c r="G2" s="215"/>
      <c r="H2" s="215"/>
      <c r="I2" s="215"/>
    </row>
    <row r="3" spans="1:9" ht="30" customHeight="1" x14ac:dyDescent="0.25">
      <c r="B3" s="253" t="s">
        <v>7</v>
      </c>
      <c r="C3" s="250" t="s">
        <v>177</v>
      </c>
      <c r="D3" s="251"/>
      <c r="E3" s="252"/>
      <c r="F3" s="250" t="s">
        <v>84</v>
      </c>
      <c r="G3" s="251"/>
      <c r="H3" s="252"/>
      <c r="I3" s="256" t="s">
        <v>91</v>
      </c>
    </row>
    <row r="4" spans="1:9" ht="30" customHeight="1" x14ac:dyDescent="0.25">
      <c r="B4" s="254"/>
      <c r="C4" s="246" t="s">
        <v>39</v>
      </c>
      <c r="D4" s="248" t="s">
        <v>90</v>
      </c>
      <c r="E4" s="249"/>
      <c r="F4" s="246" t="s">
        <v>39</v>
      </c>
      <c r="G4" s="248" t="s">
        <v>90</v>
      </c>
      <c r="H4" s="249"/>
      <c r="I4" s="257"/>
    </row>
    <row r="5" spans="1:9" ht="30" customHeight="1" x14ac:dyDescent="0.25">
      <c r="B5" s="254"/>
      <c r="C5" s="247"/>
      <c r="D5" s="151" t="s">
        <v>17</v>
      </c>
      <c r="E5" s="152" t="s">
        <v>40</v>
      </c>
      <c r="F5" s="247"/>
      <c r="G5" s="153" t="s">
        <v>17</v>
      </c>
      <c r="H5" s="152" t="s">
        <v>40</v>
      </c>
      <c r="I5" s="258"/>
    </row>
    <row r="6" spans="1:9" ht="30" customHeight="1" x14ac:dyDescent="0.25">
      <c r="B6" s="86" t="s">
        <v>39</v>
      </c>
      <c r="C6" s="160">
        <f>SUM(C7:C37)</f>
        <v>1150670</v>
      </c>
      <c r="D6" s="154">
        <f>SUM(D7:D37)</f>
        <v>77876</v>
      </c>
      <c r="E6" s="157">
        <f>D6/C6*100</f>
        <v>6.7678830594349382</v>
      </c>
      <c r="F6" s="160">
        <f>SUM(F7:F37)</f>
        <v>1347055</v>
      </c>
      <c r="G6" s="154">
        <f>SUM(G7:G37)</f>
        <v>151224</v>
      </c>
      <c r="H6" s="157">
        <f>G6/F6*100</f>
        <v>11.226267672812172</v>
      </c>
      <c r="I6" s="163">
        <f>(H6/E6*100)-100</f>
        <v>65.875615376685772</v>
      </c>
    </row>
    <row r="7" spans="1:9" ht="15" customHeight="1" x14ac:dyDescent="0.25">
      <c r="B7" s="3" t="s">
        <v>21</v>
      </c>
      <c r="C7" s="162">
        <v>13616</v>
      </c>
      <c r="D7" s="156">
        <v>1094</v>
      </c>
      <c r="E7" s="159">
        <f t="shared" ref="E7:E37" si="0">D7/C7*100</f>
        <v>8.034665099882492</v>
      </c>
      <c r="F7" s="162">
        <v>13606</v>
      </c>
      <c r="G7" s="156">
        <v>2141</v>
      </c>
      <c r="H7" s="159">
        <f t="shared" ref="H7:H37" si="1">G7/F7*100</f>
        <v>15.73570483610172</v>
      </c>
      <c r="I7" s="165">
        <f t="shared" ref="I7:I37" si="2">(H7/E7*100)-100</f>
        <v>95.847675546947897</v>
      </c>
    </row>
    <row r="8" spans="1:9" ht="15" customHeight="1" x14ac:dyDescent="0.25">
      <c r="B8" s="13" t="s">
        <v>92</v>
      </c>
      <c r="C8" s="161">
        <v>873</v>
      </c>
      <c r="D8" s="155">
        <v>102</v>
      </c>
      <c r="E8" s="158">
        <f t="shared" si="0"/>
        <v>11.683848797250858</v>
      </c>
      <c r="F8" s="161" t="s">
        <v>19</v>
      </c>
      <c r="G8" s="155" t="s">
        <v>19</v>
      </c>
      <c r="H8" s="158" t="s">
        <v>19</v>
      </c>
      <c r="I8" s="164" t="s">
        <v>19</v>
      </c>
    </row>
    <row r="9" spans="1:9" ht="15" customHeight="1" x14ac:dyDescent="0.25">
      <c r="B9" s="3" t="s">
        <v>8</v>
      </c>
      <c r="C9" s="162">
        <v>14733</v>
      </c>
      <c r="D9" s="156">
        <v>1566</v>
      </c>
      <c r="E9" s="159">
        <f t="shared" si="0"/>
        <v>10.62919975565058</v>
      </c>
      <c r="F9" s="162">
        <v>16742</v>
      </c>
      <c r="G9" s="156">
        <v>1765</v>
      </c>
      <c r="H9" s="159">
        <f t="shared" si="1"/>
        <v>10.542348584398518</v>
      </c>
      <c r="I9" s="165">
        <f t="shared" si="2"/>
        <v>-0.81709981229670348</v>
      </c>
    </row>
    <row r="10" spans="1:9" ht="15" customHeight="1" x14ac:dyDescent="0.25">
      <c r="B10" s="13" t="s">
        <v>18</v>
      </c>
      <c r="C10" s="161">
        <v>153985</v>
      </c>
      <c r="D10" s="155">
        <v>15350</v>
      </c>
      <c r="E10" s="158">
        <f t="shared" si="0"/>
        <v>9.9685034256583425</v>
      </c>
      <c r="F10" s="161">
        <v>139275</v>
      </c>
      <c r="G10" s="155">
        <v>22925</v>
      </c>
      <c r="H10" s="158">
        <f t="shared" si="1"/>
        <v>16.460240531322924</v>
      </c>
      <c r="I10" s="164">
        <f t="shared" si="2"/>
        <v>65.122484574316672</v>
      </c>
    </row>
    <row r="11" spans="1:9" ht="15" customHeight="1" x14ac:dyDescent="0.25">
      <c r="B11" s="3" t="s">
        <v>105</v>
      </c>
      <c r="C11" s="162" t="s">
        <v>19</v>
      </c>
      <c r="D11" s="156" t="s">
        <v>19</v>
      </c>
      <c r="E11" s="159" t="s">
        <v>19</v>
      </c>
      <c r="F11" s="162">
        <v>13</v>
      </c>
      <c r="G11" s="156">
        <v>13</v>
      </c>
      <c r="H11" s="159">
        <f t="shared" si="1"/>
        <v>100</v>
      </c>
      <c r="I11" s="165" t="s">
        <v>19</v>
      </c>
    </row>
    <row r="12" spans="1:9" ht="15" customHeight="1" x14ac:dyDescent="0.25">
      <c r="B12" s="13" t="s">
        <v>23</v>
      </c>
      <c r="C12" s="161">
        <v>28</v>
      </c>
      <c r="D12" s="155">
        <v>14</v>
      </c>
      <c r="E12" s="158">
        <f t="shared" si="0"/>
        <v>50</v>
      </c>
      <c r="F12" s="161">
        <v>269</v>
      </c>
      <c r="G12" s="155">
        <v>98</v>
      </c>
      <c r="H12" s="158">
        <f t="shared" si="1"/>
        <v>36.431226765799259</v>
      </c>
      <c r="I12" s="164">
        <f t="shared" si="2"/>
        <v>-27.137546468401482</v>
      </c>
    </row>
    <row r="13" spans="1:9" ht="15" customHeight="1" x14ac:dyDescent="0.25">
      <c r="B13" s="3" t="s">
        <v>24</v>
      </c>
      <c r="C13" s="162">
        <v>496</v>
      </c>
      <c r="D13" s="156">
        <v>153</v>
      </c>
      <c r="E13" s="159">
        <f t="shared" si="0"/>
        <v>30.846774193548388</v>
      </c>
      <c r="F13" s="162">
        <v>657</v>
      </c>
      <c r="G13" s="156">
        <v>221</v>
      </c>
      <c r="H13" s="159">
        <f t="shared" si="1"/>
        <v>33.637747336377473</v>
      </c>
      <c r="I13" s="165">
        <f t="shared" si="2"/>
        <v>9.0478606460341524</v>
      </c>
    </row>
    <row r="14" spans="1:9" ht="15" customHeight="1" x14ac:dyDescent="0.25">
      <c r="B14" s="13" t="s">
        <v>106</v>
      </c>
      <c r="C14" s="161" t="s">
        <v>19</v>
      </c>
      <c r="D14" s="155" t="s">
        <v>19</v>
      </c>
      <c r="E14" s="158" t="s">
        <v>19</v>
      </c>
      <c r="F14" s="161">
        <v>22</v>
      </c>
      <c r="G14" s="155">
        <v>18</v>
      </c>
      <c r="H14" s="158">
        <f t="shared" si="1"/>
        <v>81.818181818181827</v>
      </c>
      <c r="I14" s="164" t="s">
        <v>19</v>
      </c>
    </row>
    <row r="15" spans="1:9" ht="15" customHeight="1" x14ac:dyDescent="0.25">
      <c r="B15" s="3" t="s">
        <v>26</v>
      </c>
      <c r="C15" s="162">
        <v>155</v>
      </c>
      <c r="D15" s="156">
        <v>30</v>
      </c>
      <c r="E15" s="159">
        <f t="shared" si="0"/>
        <v>19.35483870967742</v>
      </c>
      <c r="F15" s="162">
        <v>327</v>
      </c>
      <c r="G15" s="156">
        <v>74</v>
      </c>
      <c r="H15" s="159">
        <f t="shared" si="1"/>
        <v>22.629969418960243</v>
      </c>
      <c r="I15" s="165">
        <f t="shared" si="2"/>
        <v>16.921508664627922</v>
      </c>
    </row>
    <row r="16" spans="1:9" ht="15" customHeight="1" x14ac:dyDescent="0.25">
      <c r="B16" s="13" t="s">
        <v>11</v>
      </c>
      <c r="C16" s="161">
        <v>567700</v>
      </c>
      <c r="D16" s="155">
        <v>23436</v>
      </c>
      <c r="E16" s="158">
        <f t="shared" si="0"/>
        <v>4.1282367447595556</v>
      </c>
      <c r="F16" s="161">
        <v>588223</v>
      </c>
      <c r="G16" s="155">
        <v>38211</v>
      </c>
      <c r="H16" s="158">
        <f t="shared" si="1"/>
        <v>6.4960057665205202</v>
      </c>
      <c r="I16" s="164">
        <f t="shared" si="2"/>
        <v>57.355456291760532</v>
      </c>
    </row>
    <row r="17" spans="2:9" ht="15" customHeight="1" x14ac:dyDescent="0.25">
      <c r="B17" s="3" t="s">
        <v>109</v>
      </c>
      <c r="C17" s="162" t="s">
        <v>19</v>
      </c>
      <c r="D17" s="156" t="s">
        <v>19</v>
      </c>
      <c r="E17" s="159" t="s">
        <v>19</v>
      </c>
      <c r="F17" s="162" t="s">
        <v>19</v>
      </c>
      <c r="G17" s="156" t="s">
        <v>19</v>
      </c>
      <c r="H17" s="159" t="s">
        <v>19</v>
      </c>
      <c r="I17" s="165" t="s">
        <v>19</v>
      </c>
    </row>
    <row r="18" spans="2:9" ht="15" customHeight="1" x14ac:dyDescent="0.25">
      <c r="B18" s="13" t="s">
        <v>27</v>
      </c>
      <c r="C18" s="161">
        <v>273</v>
      </c>
      <c r="D18" s="155">
        <v>53</v>
      </c>
      <c r="E18" s="158">
        <f t="shared" si="0"/>
        <v>19.413919413919416</v>
      </c>
      <c r="F18" s="161">
        <v>313</v>
      </c>
      <c r="G18" s="155">
        <v>92</v>
      </c>
      <c r="H18" s="158">
        <f t="shared" si="1"/>
        <v>29.39297124600639</v>
      </c>
      <c r="I18" s="164">
        <f t="shared" si="2"/>
        <v>51.401531135089499</v>
      </c>
    </row>
    <row r="19" spans="2:9" ht="15" customHeight="1" x14ac:dyDescent="0.25">
      <c r="B19" s="3" t="s">
        <v>28</v>
      </c>
      <c r="C19" s="162">
        <v>24</v>
      </c>
      <c r="D19" s="156">
        <v>9</v>
      </c>
      <c r="E19" s="159">
        <f t="shared" si="0"/>
        <v>37.5</v>
      </c>
      <c r="F19" s="162">
        <v>242</v>
      </c>
      <c r="G19" s="156">
        <v>84</v>
      </c>
      <c r="H19" s="159">
        <f t="shared" si="1"/>
        <v>34.710743801652896</v>
      </c>
      <c r="I19" s="165" t="s">
        <v>102</v>
      </c>
    </row>
    <row r="20" spans="2:9" ht="15" customHeight="1" x14ac:dyDescent="0.25">
      <c r="B20" s="13" t="s">
        <v>107</v>
      </c>
      <c r="C20" s="161" t="s">
        <v>19</v>
      </c>
      <c r="D20" s="155" t="s">
        <v>19</v>
      </c>
      <c r="E20" s="158" t="s">
        <v>19</v>
      </c>
      <c r="F20" s="161">
        <v>367</v>
      </c>
      <c r="G20" s="155">
        <v>52</v>
      </c>
      <c r="H20" s="158">
        <f t="shared" si="1"/>
        <v>14.168937329700274</v>
      </c>
      <c r="I20" s="164" t="s">
        <v>19</v>
      </c>
    </row>
    <row r="21" spans="2:9" ht="15" customHeight="1" x14ac:dyDescent="0.25">
      <c r="B21" s="3" t="s">
        <v>29</v>
      </c>
      <c r="C21" s="162">
        <v>492</v>
      </c>
      <c r="D21" s="156">
        <v>171</v>
      </c>
      <c r="E21" s="159">
        <f t="shared" si="0"/>
        <v>34.756097560975604</v>
      </c>
      <c r="F21" s="162">
        <v>1843</v>
      </c>
      <c r="G21" s="156">
        <v>679</v>
      </c>
      <c r="H21" s="159">
        <f t="shared" si="1"/>
        <v>36.84210526315789</v>
      </c>
      <c r="I21" s="165">
        <f t="shared" si="2"/>
        <v>6.0018467220683362</v>
      </c>
    </row>
    <row r="22" spans="2:9" ht="15" customHeight="1" x14ac:dyDescent="0.25">
      <c r="B22" s="13" t="s">
        <v>12</v>
      </c>
      <c r="C22" s="161">
        <v>3868</v>
      </c>
      <c r="D22" s="155">
        <v>528</v>
      </c>
      <c r="E22" s="158">
        <f t="shared" si="0"/>
        <v>13.650465356773525</v>
      </c>
      <c r="F22" s="161">
        <v>4835</v>
      </c>
      <c r="G22" s="155">
        <v>841</v>
      </c>
      <c r="H22" s="158">
        <f t="shared" si="1"/>
        <v>17.394002068252327</v>
      </c>
      <c r="I22" s="164">
        <f t="shared" si="2"/>
        <v>27.424242424242436</v>
      </c>
    </row>
    <row r="23" spans="2:9" ht="15" customHeight="1" x14ac:dyDescent="0.25">
      <c r="B23" s="3" t="s">
        <v>31</v>
      </c>
      <c r="C23" s="162" t="s">
        <v>19</v>
      </c>
      <c r="D23" s="156" t="s">
        <v>19</v>
      </c>
      <c r="E23" s="159" t="s">
        <v>19</v>
      </c>
      <c r="F23" s="162">
        <v>252</v>
      </c>
      <c r="G23" s="156">
        <v>124</v>
      </c>
      <c r="H23" s="159">
        <f t="shared" si="1"/>
        <v>49.206349206349202</v>
      </c>
      <c r="I23" s="165" t="s">
        <v>19</v>
      </c>
    </row>
    <row r="24" spans="2:9" ht="15" customHeight="1" x14ac:dyDescent="0.25">
      <c r="B24" s="13" t="s">
        <v>32</v>
      </c>
      <c r="C24" s="161">
        <v>33046</v>
      </c>
      <c r="D24" s="155">
        <v>688</v>
      </c>
      <c r="E24" s="158">
        <f t="shared" si="0"/>
        <v>2.0819463777764327</v>
      </c>
      <c r="F24" s="161">
        <v>45954</v>
      </c>
      <c r="G24" s="155">
        <v>1870</v>
      </c>
      <c r="H24" s="158">
        <f t="shared" si="1"/>
        <v>4.0692866779823307</v>
      </c>
      <c r="I24" s="164">
        <f t="shared" si="2"/>
        <v>95.455883082273431</v>
      </c>
    </row>
    <row r="25" spans="2:9" ht="15" customHeight="1" x14ac:dyDescent="0.25">
      <c r="B25" s="3" t="s">
        <v>33</v>
      </c>
      <c r="C25" s="162">
        <v>250</v>
      </c>
      <c r="D25" s="156">
        <v>126</v>
      </c>
      <c r="E25" s="159">
        <f t="shared" si="0"/>
        <v>50.4</v>
      </c>
      <c r="F25" s="162">
        <v>320</v>
      </c>
      <c r="G25" s="156">
        <v>143</v>
      </c>
      <c r="H25" s="159">
        <f t="shared" si="1"/>
        <v>44.6875</v>
      </c>
      <c r="I25" s="165">
        <f t="shared" si="2"/>
        <v>-11.334325396825392</v>
      </c>
    </row>
    <row r="26" spans="2:9" ht="15" customHeight="1" x14ac:dyDescent="0.25">
      <c r="B26" s="13" t="s">
        <v>104</v>
      </c>
      <c r="C26" s="161" t="s">
        <v>19</v>
      </c>
      <c r="D26" s="155" t="s">
        <v>19</v>
      </c>
      <c r="E26" s="158" t="s">
        <v>19</v>
      </c>
      <c r="F26" s="161">
        <v>9398</v>
      </c>
      <c r="G26" s="155">
        <v>1093</v>
      </c>
      <c r="H26" s="158">
        <f t="shared" si="1"/>
        <v>11.630134071078952</v>
      </c>
      <c r="I26" s="164" t="s">
        <v>19</v>
      </c>
    </row>
    <row r="27" spans="2:9" ht="15" customHeight="1" x14ac:dyDescent="0.25">
      <c r="B27" s="3" t="s">
        <v>93</v>
      </c>
      <c r="C27" s="162">
        <v>114</v>
      </c>
      <c r="D27" s="156">
        <v>33</v>
      </c>
      <c r="E27" s="159">
        <f t="shared" si="0"/>
        <v>28.947368421052634</v>
      </c>
      <c r="F27" s="162" t="s">
        <v>19</v>
      </c>
      <c r="G27" s="156" t="s">
        <v>19</v>
      </c>
      <c r="H27" s="159" t="s">
        <v>19</v>
      </c>
      <c r="I27" s="165" t="s">
        <v>19</v>
      </c>
    </row>
    <row r="28" spans="2:9" ht="15" customHeight="1" x14ac:dyDescent="0.25">
      <c r="B28" s="13" t="s">
        <v>15</v>
      </c>
      <c r="C28" s="161">
        <v>428</v>
      </c>
      <c r="D28" s="155">
        <v>62</v>
      </c>
      <c r="E28" s="158">
        <f t="shared" si="0"/>
        <v>14.485981308411214</v>
      </c>
      <c r="F28" s="161">
        <v>881</v>
      </c>
      <c r="G28" s="155">
        <v>351</v>
      </c>
      <c r="H28" s="158">
        <f t="shared" si="1"/>
        <v>39.841089670828609</v>
      </c>
      <c r="I28" s="164">
        <f t="shared" si="2"/>
        <v>175.03203837281688</v>
      </c>
    </row>
    <row r="29" spans="2:9" ht="15" customHeight="1" x14ac:dyDescent="0.25">
      <c r="B29" s="3" t="s">
        <v>34</v>
      </c>
      <c r="C29" s="162">
        <v>30</v>
      </c>
      <c r="D29" s="156">
        <v>9</v>
      </c>
      <c r="E29" s="159">
        <f t="shared" si="0"/>
        <v>30</v>
      </c>
      <c r="F29" s="162">
        <v>88</v>
      </c>
      <c r="G29" s="156">
        <v>65</v>
      </c>
      <c r="H29" s="159">
        <f t="shared" si="1"/>
        <v>73.86363636363636</v>
      </c>
      <c r="I29" s="165" t="s">
        <v>102</v>
      </c>
    </row>
    <row r="30" spans="2:9" ht="15" customHeight="1" x14ac:dyDescent="0.25">
      <c r="B30" s="13" t="s">
        <v>35</v>
      </c>
      <c r="C30" s="161">
        <v>4</v>
      </c>
      <c r="D30" s="155">
        <v>1</v>
      </c>
      <c r="E30" s="158">
        <f t="shared" si="0"/>
        <v>25</v>
      </c>
      <c r="F30" s="161">
        <v>21</v>
      </c>
      <c r="G30" s="155">
        <v>9</v>
      </c>
      <c r="H30" s="158">
        <f t="shared" si="1"/>
        <v>42.857142857142854</v>
      </c>
      <c r="I30" s="164">
        <f t="shared" si="2"/>
        <v>71.428571428571416</v>
      </c>
    </row>
    <row r="31" spans="2:9" ht="15" customHeight="1" x14ac:dyDescent="0.25">
      <c r="B31" s="3" t="s">
        <v>108</v>
      </c>
      <c r="C31" s="162" t="s">
        <v>19</v>
      </c>
      <c r="D31" s="156" t="s">
        <v>19</v>
      </c>
      <c r="E31" s="159" t="s">
        <v>19</v>
      </c>
      <c r="F31" s="162">
        <v>20</v>
      </c>
      <c r="G31" s="156">
        <v>10</v>
      </c>
      <c r="H31" s="159">
        <f t="shared" si="1"/>
        <v>50</v>
      </c>
      <c r="I31" s="165" t="s">
        <v>19</v>
      </c>
    </row>
    <row r="32" spans="2:9" ht="15" customHeight="1" x14ac:dyDescent="0.25">
      <c r="B32" s="13" t="s">
        <v>10</v>
      </c>
      <c r="C32" s="161">
        <v>52960</v>
      </c>
      <c r="D32" s="155">
        <v>3980</v>
      </c>
      <c r="E32" s="158">
        <f t="shared" si="0"/>
        <v>7.5151057401812684</v>
      </c>
      <c r="F32" s="161">
        <v>90965</v>
      </c>
      <c r="G32" s="155">
        <v>11835</v>
      </c>
      <c r="H32" s="158">
        <f t="shared" si="1"/>
        <v>13.010498543395812</v>
      </c>
      <c r="I32" s="164">
        <f t="shared" si="2"/>
        <v>73.124623833729231</v>
      </c>
    </row>
    <row r="33" spans="1:9" ht="15" customHeight="1" x14ac:dyDescent="0.25">
      <c r="B33" s="3" t="s">
        <v>37</v>
      </c>
      <c r="C33" s="162">
        <v>2165</v>
      </c>
      <c r="D33" s="156">
        <v>365</v>
      </c>
      <c r="E33" s="159">
        <f t="shared" si="0"/>
        <v>16.859122401847575</v>
      </c>
      <c r="F33" s="162">
        <v>2605</v>
      </c>
      <c r="G33" s="156">
        <v>735</v>
      </c>
      <c r="H33" s="159">
        <f t="shared" si="1"/>
        <v>28.214971209213051</v>
      </c>
      <c r="I33" s="165">
        <f t="shared" si="2"/>
        <v>67.357294980674652</v>
      </c>
    </row>
    <row r="34" spans="1:9" ht="15" customHeight="1" x14ac:dyDescent="0.25">
      <c r="B34" s="13" t="s">
        <v>16</v>
      </c>
      <c r="C34" s="161">
        <v>70525</v>
      </c>
      <c r="D34" s="155">
        <v>1917</v>
      </c>
      <c r="E34" s="158">
        <f t="shared" si="0"/>
        <v>2.718185040765686</v>
      </c>
      <c r="F34" s="161">
        <v>151772</v>
      </c>
      <c r="G34" s="155">
        <v>9255</v>
      </c>
      <c r="H34" s="158">
        <f t="shared" si="1"/>
        <v>6.0979627335740449</v>
      </c>
      <c r="I34" s="164">
        <f t="shared" si="2"/>
        <v>124.33950014883126</v>
      </c>
    </row>
    <row r="35" spans="1:9" ht="15" customHeight="1" x14ac:dyDescent="0.25">
      <c r="B35" s="3" t="s">
        <v>96</v>
      </c>
      <c r="C35" s="162" t="s">
        <v>19</v>
      </c>
      <c r="D35" s="156" t="s">
        <v>19</v>
      </c>
      <c r="E35" s="159" t="s">
        <v>19</v>
      </c>
      <c r="F35" s="162" t="s">
        <v>19</v>
      </c>
      <c r="G35" s="156" t="s">
        <v>19</v>
      </c>
      <c r="H35" s="159" t="s">
        <v>19</v>
      </c>
      <c r="I35" s="165" t="s">
        <v>19</v>
      </c>
    </row>
    <row r="36" spans="1:9" ht="15" customHeight="1" x14ac:dyDescent="0.25">
      <c r="B36" s="13" t="s">
        <v>14</v>
      </c>
      <c r="C36" s="161">
        <v>28565</v>
      </c>
      <c r="D36" s="155">
        <v>5502</v>
      </c>
      <c r="E36" s="158">
        <f t="shared" si="0"/>
        <v>19.261333800105024</v>
      </c>
      <c r="F36" s="161">
        <v>79199</v>
      </c>
      <c r="G36" s="155">
        <v>30309</v>
      </c>
      <c r="H36" s="158">
        <f t="shared" si="1"/>
        <v>38.269422593719618</v>
      </c>
      <c r="I36" s="164">
        <f t="shared" si="2"/>
        <v>98.685215628789678</v>
      </c>
    </row>
    <row r="37" spans="1:9" ht="15" customHeight="1" thickBot="1" x14ac:dyDescent="0.3">
      <c r="B37" s="119" t="s">
        <v>38</v>
      </c>
      <c r="C37" s="171">
        <v>206340</v>
      </c>
      <c r="D37" s="172">
        <v>22687</v>
      </c>
      <c r="E37" s="173">
        <f t="shared" si="0"/>
        <v>10.994959775128429</v>
      </c>
      <c r="F37" s="171">
        <v>198846</v>
      </c>
      <c r="G37" s="172">
        <v>28211</v>
      </c>
      <c r="H37" s="173">
        <f t="shared" si="1"/>
        <v>14.187361073393481</v>
      </c>
      <c r="I37" s="174">
        <f t="shared" si="2"/>
        <v>29.035133948252792</v>
      </c>
    </row>
    <row r="38" spans="1:9" ht="15" customHeight="1" x14ac:dyDescent="0.25"/>
    <row r="39" spans="1:9" ht="15" customHeight="1" x14ac:dyDescent="0.25">
      <c r="A39" s="39" t="s">
        <v>20</v>
      </c>
      <c r="B39" s="243" t="s">
        <v>123</v>
      </c>
      <c r="C39" s="244"/>
      <c r="D39" s="244"/>
      <c r="E39" s="244"/>
      <c r="F39" s="245"/>
      <c r="G39" s="211"/>
      <c r="H39" s="211"/>
      <c r="I39" s="211"/>
    </row>
    <row r="40" spans="1:9" ht="15" customHeight="1" x14ac:dyDescent="0.25">
      <c r="A40" s="39" t="s">
        <v>6</v>
      </c>
      <c r="B40" s="210" t="s">
        <v>119</v>
      </c>
      <c r="C40" s="211"/>
      <c r="D40" s="211"/>
      <c r="E40" s="211"/>
      <c r="F40" s="211"/>
      <c r="G40" s="211"/>
      <c r="H40" s="211"/>
      <c r="I40" s="211"/>
    </row>
    <row r="41" spans="1:9" ht="15" customHeight="1" x14ac:dyDescent="0.25">
      <c r="A41" s="59" t="s">
        <v>5</v>
      </c>
      <c r="B41" s="212" t="s">
        <v>59</v>
      </c>
      <c r="C41" s="203"/>
      <c r="D41" s="203"/>
      <c r="E41" s="211"/>
      <c r="F41" s="211"/>
      <c r="G41" s="211"/>
      <c r="H41" s="211"/>
      <c r="I41" s="211"/>
    </row>
    <row r="42" spans="1:9" ht="15" customHeight="1" x14ac:dyDescent="0.25">
      <c r="A42" s="59" t="s">
        <v>2</v>
      </c>
      <c r="B42" s="213" t="s">
        <v>186</v>
      </c>
      <c r="C42" s="203"/>
      <c r="D42" s="203"/>
      <c r="E42" s="211"/>
      <c r="F42" s="211"/>
      <c r="G42" s="211"/>
      <c r="H42" s="211"/>
      <c r="I42" s="211"/>
    </row>
    <row r="43" spans="1:9" ht="15" customHeight="1" x14ac:dyDescent="0.25"/>
    <row r="44" spans="1:9" ht="15" customHeight="1" x14ac:dyDescent="0.25"/>
    <row r="45" spans="1:9" ht="15" customHeight="1" x14ac:dyDescent="0.25">
      <c r="A45" s="39"/>
    </row>
    <row r="46" spans="1:9" ht="15" customHeight="1" x14ac:dyDescent="0.25">
      <c r="A46" s="39"/>
    </row>
    <row r="47" spans="1:9" ht="15" customHeight="1" x14ac:dyDescent="0.25">
      <c r="A47" s="59"/>
    </row>
    <row r="48" spans="1:9" ht="15" customHeight="1" x14ac:dyDescent="0.25">
      <c r="A48" s="59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</sheetData>
  <mergeCells count="13">
    <mergeCell ref="B2:I2"/>
    <mergeCell ref="B39:I39"/>
    <mergeCell ref="B40:I40"/>
    <mergeCell ref="B41:I41"/>
    <mergeCell ref="B42:I42"/>
    <mergeCell ref="B3:B5"/>
    <mergeCell ref="C3:E3"/>
    <mergeCell ref="F3:H3"/>
    <mergeCell ref="I3:I5"/>
    <mergeCell ref="C4:C5"/>
    <mergeCell ref="D4:E4"/>
    <mergeCell ref="F4:F5"/>
    <mergeCell ref="G4:H4"/>
  </mergeCells>
  <hyperlinks>
    <hyperlink ref="I1" location="Contents!A1" display="[contents Ç]" xr:uid="{00000000-0004-0000-0F00-000000000000}"/>
    <hyperlink ref="B42" r:id="rId1" xr:uid="{00000000-0004-0000-0F00-000001000000}"/>
  </hyperlinks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77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151</v>
      </c>
      <c r="C2" s="203"/>
      <c r="D2" s="203"/>
      <c r="E2" s="203"/>
      <c r="F2" s="203"/>
      <c r="G2" s="22"/>
      <c r="H2" s="22"/>
      <c r="I2" s="22"/>
      <c r="J2" s="18"/>
      <c r="K2" s="18"/>
      <c r="L2" s="16"/>
      <c r="M2" s="16"/>
      <c r="N2" s="16"/>
      <c r="O2" s="9"/>
      <c r="P2" s="9"/>
    </row>
    <row r="3" spans="1:16" ht="15" customHeight="1" x14ac:dyDescent="0.25">
      <c r="B3" s="32"/>
    </row>
    <row r="4" spans="1:16" s="52" customFormat="1" ht="15" customHeight="1" x14ac:dyDescent="0.25"/>
    <row r="5" spans="1:16" s="52" customFormat="1" ht="15" customHeight="1" x14ac:dyDescent="0.25"/>
    <row r="6" spans="1:16" s="52" customFormat="1" ht="15" customHeight="1" x14ac:dyDescent="0.25"/>
    <row r="7" spans="1:16" s="52" customFormat="1" ht="15" customHeight="1" x14ac:dyDescent="0.25"/>
    <row r="8" spans="1:16" s="52" customFormat="1" ht="15" customHeight="1" x14ac:dyDescent="0.25"/>
    <row r="9" spans="1:16" s="52" customFormat="1" ht="15" customHeight="1" x14ac:dyDescent="0.25"/>
    <row r="10" spans="1:16" s="52" customFormat="1" ht="15" customHeight="1" x14ac:dyDescent="0.25"/>
    <row r="11" spans="1:16" s="52" customFormat="1" ht="15" customHeight="1" x14ac:dyDescent="0.25"/>
    <row r="12" spans="1:16" s="52" customFormat="1" ht="15" customHeight="1" x14ac:dyDescent="0.25"/>
    <row r="13" spans="1:16" s="52" customFormat="1" ht="15" customHeight="1" x14ac:dyDescent="0.25"/>
    <row r="14" spans="1:16" s="52" customFormat="1" ht="15" customHeight="1" x14ac:dyDescent="0.25"/>
    <row r="15" spans="1:16" s="52" customFormat="1" ht="15" customHeight="1" x14ac:dyDescent="0.25"/>
    <row r="16" spans="1:16" s="52" customFormat="1" ht="15" customHeight="1" x14ac:dyDescent="0.25"/>
    <row r="17" s="52" customFormat="1" ht="15" customHeight="1" x14ac:dyDescent="0.25"/>
    <row r="18" s="52" customFormat="1" ht="15" customHeight="1" x14ac:dyDescent="0.25"/>
    <row r="19" s="52" customFormat="1" ht="15" customHeight="1" x14ac:dyDescent="0.25"/>
    <row r="20" s="52" customFormat="1" ht="15" customHeight="1" x14ac:dyDescent="0.25"/>
    <row r="21" s="52" customFormat="1" ht="15" customHeight="1" x14ac:dyDescent="0.25"/>
    <row r="22" s="52" customFormat="1" ht="15" customHeight="1" x14ac:dyDescent="0.25"/>
    <row r="23" ht="15" customHeight="1" x14ac:dyDescent="0.25"/>
    <row r="24" ht="15" customHeight="1" x14ac:dyDescent="0.25"/>
    <row r="25" s="52" customFormat="1" ht="15" customHeight="1" x14ac:dyDescent="0.25"/>
    <row r="26" s="52" customFormat="1" ht="15" customHeight="1" x14ac:dyDescent="0.25"/>
    <row r="27" s="52" customFormat="1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39" t="s">
        <v>20</v>
      </c>
      <c r="B33" s="243" t="s">
        <v>81</v>
      </c>
      <c r="C33" s="260"/>
      <c r="D33" s="260"/>
      <c r="E33" s="260"/>
      <c r="F33" s="260"/>
      <c r="G33" s="84"/>
      <c r="I33" s="4"/>
      <c r="J33" s="4"/>
      <c r="K33" s="5"/>
      <c r="L33" s="5"/>
      <c r="M33" s="5"/>
      <c r="N33"/>
      <c r="O33"/>
      <c r="P33"/>
      <c r="Q33"/>
    </row>
    <row r="34" spans="1:17" s="1" customFormat="1" ht="15" customHeight="1" x14ac:dyDescent="0.25">
      <c r="A34" s="39" t="s">
        <v>6</v>
      </c>
      <c r="B34" s="210" t="s">
        <v>178</v>
      </c>
      <c r="C34" s="260"/>
      <c r="D34" s="260"/>
      <c r="E34" s="260"/>
      <c r="F34" s="260"/>
    </row>
    <row r="35" spans="1:17" s="1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1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s="25" customFormat="1" ht="15" customHeight="1" x14ac:dyDescent="0.25"/>
    <row r="38" spans="1:17" ht="15" customHeight="1" x14ac:dyDescent="0.25"/>
    <row r="39" spans="1:17" s="25" customFormat="1" ht="15" customHeight="1" x14ac:dyDescent="0.25"/>
    <row r="40" spans="1:17" s="25" customFormat="1" ht="15" customHeight="1" x14ac:dyDescent="0.25"/>
    <row r="41" spans="1:17" s="25" customFormat="1" ht="15" customHeight="1" x14ac:dyDescent="0.25"/>
    <row r="42" spans="1:17" s="25" customFormat="1" ht="15" customHeight="1" x14ac:dyDescent="0.25"/>
    <row r="43" spans="1:17" s="25" customFormat="1" ht="15" customHeight="1" x14ac:dyDescent="0.25"/>
    <row r="44" spans="1:17" s="25" customFormat="1" ht="15" customHeight="1" x14ac:dyDescent="0.25"/>
    <row r="45" spans="1:17" s="25" customFormat="1" ht="15" customHeight="1" x14ac:dyDescent="0.25"/>
    <row r="46" spans="1:17" s="25" customFormat="1" ht="15" customHeight="1" x14ac:dyDescent="0.25"/>
    <row r="47" spans="1:17" s="25" customFormat="1" ht="12" customHeight="1" x14ac:dyDescent="0.25"/>
    <row r="48" spans="1:17" s="25" customFormat="1" ht="12" customHeight="1" x14ac:dyDescent="0.25"/>
    <row r="49" spans="1:16" s="25" customFormat="1" ht="12" customHeight="1" x14ac:dyDescent="0.25"/>
    <row r="50" spans="1:16" s="25" customFormat="1" ht="12" customHeight="1" x14ac:dyDescent="0.25">
      <c r="B50" s="134" t="s">
        <v>15</v>
      </c>
      <c r="C50" s="135">
        <v>1126</v>
      </c>
    </row>
    <row r="51" spans="1:16" s="25" customFormat="1" ht="12" customHeight="1" x14ac:dyDescent="0.25">
      <c r="B51" s="134" t="s">
        <v>24</v>
      </c>
      <c r="C51" s="135">
        <v>1138</v>
      </c>
    </row>
    <row r="52" spans="1:16" s="25" customFormat="1" ht="12" customHeight="1" x14ac:dyDescent="0.25">
      <c r="B52" s="134" t="s">
        <v>29</v>
      </c>
      <c r="C52" s="135">
        <v>1939</v>
      </c>
    </row>
    <row r="53" spans="1:16" s="25" customFormat="1" ht="12" customHeight="1" x14ac:dyDescent="0.25">
      <c r="A53" s="52"/>
      <c r="B53" s="134" t="s">
        <v>37</v>
      </c>
      <c r="C53" s="135">
        <v>2850</v>
      </c>
    </row>
    <row r="54" spans="1:16" ht="12" customHeight="1" x14ac:dyDescent="0.25">
      <c r="A54" s="52"/>
      <c r="B54" s="134" t="s">
        <v>12</v>
      </c>
      <c r="C54" s="135">
        <v>4835</v>
      </c>
    </row>
    <row r="55" spans="1:16" ht="12" customHeight="1" x14ac:dyDescent="0.25">
      <c r="A55" s="52"/>
      <c r="B55" s="134" t="s">
        <v>13</v>
      </c>
      <c r="C55" s="135">
        <v>9398</v>
      </c>
    </row>
    <row r="56" spans="1:16" ht="12" customHeight="1" x14ac:dyDescent="0.25">
      <c r="A56" s="52"/>
      <c r="B56" s="97" t="s">
        <v>21</v>
      </c>
      <c r="C56" s="97">
        <v>15104</v>
      </c>
    </row>
    <row r="57" spans="1:16" ht="12" customHeight="1" x14ac:dyDescent="0.25">
      <c r="A57" s="52"/>
      <c r="B57" s="97" t="s">
        <v>8</v>
      </c>
      <c r="C57" s="97">
        <v>26358</v>
      </c>
    </row>
    <row r="58" spans="1:16" ht="12" customHeight="1" x14ac:dyDescent="0.25">
      <c r="A58" s="52"/>
      <c r="B58" s="99" t="s">
        <v>32</v>
      </c>
      <c r="C58" s="101">
        <v>56450</v>
      </c>
    </row>
    <row r="59" spans="1:16" ht="12" customHeight="1" x14ac:dyDescent="0.25">
      <c r="A59" s="52"/>
      <c r="B59" s="98" t="s">
        <v>9</v>
      </c>
      <c r="C59" s="98">
        <v>64379</v>
      </c>
    </row>
    <row r="60" spans="1:16" ht="12" customHeight="1" x14ac:dyDescent="0.25">
      <c r="A60" s="52"/>
      <c r="B60" s="100" t="s">
        <v>14</v>
      </c>
      <c r="C60" s="99">
        <v>79199</v>
      </c>
    </row>
    <row r="61" spans="1:16" ht="12" customHeight="1" x14ac:dyDescent="0.25">
      <c r="A61" s="24"/>
      <c r="B61" s="100" t="s">
        <v>10</v>
      </c>
      <c r="C61" s="99">
        <v>91620</v>
      </c>
      <c r="D61" s="24"/>
      <c r="E61" s="24"/>
      <c r="F61" s="24"/>
      <c r="G61" s="24"/>
      <c r="H61" s="24"/>
      <c r="I61" s="24"/>
    </row>
    <row r="62" spans="1:16" ht="12" customHeight="1" x14ac:dyDescent="0.25">
      <c r="A62" s="24"/>
      <c r="B62" s="97" t="s">
        <v>18</v>
      </c>
      <c r="C62" s="97">
        <v>139275</v>
      </c>
      <c r="D62" s="24"/>
      <c r="E62" s="24"/>
      <c r="F62" s="24"/>
      <c r="G62" s="24"/>
      <c r="H62" s="24"/>
      <c r="I62" s="24"/>
    </row>
    <row r="63" spans="1:16" ht="12" customHeight="1" x14ac:dyDescent="0.25">
      <c r="A63" s="20"/>
      <c r="B63" s="100" t="s">
        <v>16</v>
      </c>
      <c r="C63" s="99">
        <v>152577</v>
      </c>
      <c r="D63" s="21"/>
      <c r="E63" s="21"/>
      <c r="F63" s="21"/>
      <c r="G63" s="21"/>
      <c r="H63" s="21"/>
      <c r="I63" s="21"/>
      <c r="J63" s="8"/>
      <c r="K63" s="8"/>
      <c r="L63" s="7"/>
      <c r="M63" s="7"/>
      <c r="N63" s="7"/>
      <c r="O63" s="6"/>
      <c r="P63" s="6"/>
    </row>
    <row r="64" spans="1:16" ht="12" customHeight="1" x14ac:dyDescent="0.25">
      <c r="A64" s="20"/>
      <c r="B64" s="100" t="s">
        <v>41</v>
      </c>
      <c r="C64" s="99">
        <v>198846</v>
      </c>
      <c r="D64" s="21"/>
      <c r="E64" s="21"/>
      <c r="F64" s="21"/>
      <c r="G64" s="21"/>
      <c r="H64" s="21"/>
      <c r="I64" s="21"/>
      <c r="J64" s="8"/>
      <c r="K64" s="8"/>
      <c r="L64" s="6"/>
      <c r="M64" s="6"/>
      <c r="N64" s="6"/>
      <c r="O64" s="6"/>
      <c r="P64" s="6"/>
    </row>
    <row r="65" spans="1:16" ht="12" customHeight="1" x14ac:dyDescent="0.25">
      <c r="A65" s="20"/>
      <c r="B65" s="97" t="s">
        <v>11</v>
      </c>
      <c r="C65" s="97">
        <v>588223</v>
      </c>
      <c r="D65" s="23"/>
      <c r="E65" s="23"/>
      <c r="F65" s="23"/>
      <c r="G65" s="23"/>
      <c r="H65" s="23"/>
      <c r="I65" s="23"/>
      <c r="J65" s="8"/>
      <c r="K65" s="8"/>
      <c r="L65" s="6"/>
      <c r="M65" s="6"/>
      <c r="N65" s="6"/>
      <c r="O65" s="6"/>
      <c r="P65" s="6"/>
    </row>
    <row r="66" spans="1:16" ht="12" customHeight="1" x14ac:dyDescent="0.25">
      <c r="A66" s="20"/>
      <c r="B66" s="97"/>
      <c r="C66" s="97"/>
      <c r="D66" s="21"/>
      <c r="E66" s="21"/>
      <c r="F66" s="21"/>
      <c r="G66" s="21"/>
      <c r="H66" s="21"/>
      <c r="I66" s="21"/>
      <c r="J66" s="8"/>
      <c r="K66" s="8"/>
      <c r="L66" s="6"/>
      <c r="M66" s="6"/>
      <c r="N66" s="6"/>
      <c r="O66" s="6"/>
      <c r="P66" s="6"/>
    </row>
    <row r="67" spans="1:16" s="24" customFormat="1" ht="12" customHeight="1" x14ac:dyDescent="0.25">
      <c r="B67" s="97"/>
      <c r="C67" s="97"/>
      <c r="D67" s="19"/>
      <c r="E67" s="19"/>
      <c r="F67" s="19"/>
    </row>
    <row r="68" spans="1:16" s="24" customFormat="1" ht="12" customHeight="1" x14ac:dyDescent="0.25">
      <c r="B68" s="97"/>
      <c r="C68" s="97"/>
      <c r="D68" s="19"/>
      <c r="E68" s="19"/>
      <c r="F68" s="19"/>
    </row>
    <row r="69" spans="1:16" s="24" customFormat="1" ht="12" customHeight="1" x14ac:dyDescent="0.25">
      <c r="B69" s="97"/>
      <c r="C69" s="97"/>
      <c r="D69" s="19"/>
      <c r="E69" s="19"/>
      <c r="F69" s="19"/>
    </row>
    <row r="70" spans="1:16" s="24" customFormat="1" ht="12" customHeight="1" x14ac:dyDescent="0.25">
      <c r="B70" s="99"/>
      <c r="C70" s="101"/>
    </row>
    <row r="71" spans="1:16" ht="12" customHeight="1" x14ac:dyDescent="0.25">
      <c r="B71" s="97"/>
      <c r="C71" s="97"/>
    </row>
    <row r="72" spans="1:16" ht="12" customHeight="1" x14ac:dyDescent="0.25">
      <c r="B72" s="97"/>
      <c r="C72" s="97"/>
    </row>
    <row r="73" spans="1:16" ht="12" customHeight="1" x14ac:dyDescent="0.25">
      <c r="B73" s="100"/>
      <c r="C73" s="99"/>
    </row>
    <row r="74" spans="1:16" ht="12" customHeight="1" x14ac:dyDescent="0.25">
      <c r="B74" s="97"/>
      <c r="C74" s="97"/>
    </row>
    <row r="75" spans="1:16" ht="12" customHeight="1" x14ac:dyDescent="0.25">
      <c r="B75" s="100"/>
      <c r="C75" s="99"/>
    </row>
    <row r="76" spans="1:16" ht="12" customHeight="1" x14ac:dyDescent="0.25">
      <c r="B76" s="100"/>
      <c r="C76" s="99"/>
    </row>
    <row r="77" spans="1:16" ht="12" customHeight="1" x14ac:dyDescent="0.25">
      <c r="B77" s="97"/>
      <c r="C77" s="97"/>
    </row>
  </sheetData>
  <sortState xmlns:xlrd2="http://schemas.microsoft.com/office/spreadsheetml/2017/richdata2" ref="B37:C52">
    <sortCondition ref="C37:C52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1000-000000000000}"/>
    <hyperlink ref="B36" r:id="rId1" xr:uid="{00000000-0004-0000-10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77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152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3" t="s">
        <v>81</v>
      </c>
      <c r="C33" s="260"/>
      <c r="D33" s="260"/>
      <c r="E33" s="260"/>
      <c r="F33" s="260"/>
      <c r="G33" s="117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10" t="s">
        <v>178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1" ht="12" customHeight="1" x14ac:dyDescent="0.25">
      <c r="C50" s="137" t="s">
        <v>42</v>
      </c>
      <c r="D50" s="137" t="s">
        <v>43</v>
      </c>
    </row>
    <row r="51" spans="1:11" ht="12" customHeight="1" x14ac:dyDescent="0.25">
      <c r="B51" s="13" t="s">
        <v>29</v>
      </c>
      <c r="C51" s="140">
        <v>59.669932955131507</v>
      </c>
      <c r="D51" s="140">
        <v>40.330067044868493</v>
      </c>
    </row>
    <row r="52" spans="1:11" ht="12" customHeight="1" x14ac:dyDescent="0.25">
      <c r="B52" s="13" t="s">
        <v>10</v>
      </c>
      <c r="C52" s="140">
        <v>58.000436585898271</v>
      </c>
      <c r="D52" s="140">
        <v>41.999563414101729</v>
      </c>
    </row>
    <row r="53" spans="1:11" ht="12" customHeight="1" x14ac:dyDescent="0.25">
      <c r="B53" s="13" t="s">
        <v>15</v>
      </c>
      <c r="C53" s="140">
        <v>56.305506216696266</v>
      </c>
      <c r="D53" s="140">
        <v>43.694493783303727</v>
      </c>
    </row>
    <row r="54" spans="1:11" ht="12" customHeight="1" x14ac:dyDescent="0.25">
      <c r="B54" s="13" t="s">
        <v>24</v>
      </c>
      <c r="C54" s="140">
        <v>54.745166959578206</v>
      </c>
      <c r="D54" s="140">
        <v>45.254833040421794</v>
      </c>
    </row>
    <row r="55" spans="1:11" ht="12" customHeight="1" x14ac:dyDescent="0.25">
      <c r="B55" s="13" t="s">
        <v>16</v>
      </c>
      <c r="C55" s="140">
        <v>54.280133965145474</v>
      </c>
      <c r="D55" s="140">
        <v>45.719866034854533</v>
      </c>
    </row>
    <row r="56" spans="1:11" ht="12" customHeight="1" x14ac:dyDescent="0.25">
      <c r="B56" s="13" t="s">
        <v>37</v>
      </c>
      <c r="C56" s="140">
        <v>54.035087719298247</v>
      </c>
      <c r="D56" s="140">
        <v>45.964912280701753</v>
      </c>
    </row>
    <row r="57" spans="1:11" ht="12" customHeight="1" x14ac:dyDescent="0.25">
      <c r="B57" s="13" t="s">
        <v>9</v>
      </c>
      <c r="C57" s="140">
        <v>53.298435825346779</v>
      </c>
      <c r="D57" s="140">
        <v>46.701564174653228</v>
      </c>
    </row>
    <row r="58" spans="1:11" ht="12" customHeight="1" x14ac:dyDescent="0.25">
      <c r="B58" s="13" t="s">
        <v>32</v>
      </c>
      <c r="C58" s="140">
        <v>52.635961027457924</v>
      </c>
      <c r="D58" s="140">
        <v>47.364038972542069</v>
      </c>
    </row>
    <row r="59" spans="1:11" ht="12" customHeight="1" x14ac:dyDescent="0.25">
      <c r="B59" s="13" t="s">
        <v>8</v>
      </c>
      <c r="C59" s="140">
        <v>51.115410880946968</v>
      </c>
      <c r="D59" s="140">
        <v>48.884589119053039</v>
      </c>
    </row>
    <row r="60" spans="1:11" ht="12" customHeight="1" x14ac:dyDescent="0.25">
      <c r="B60" s="13" t="s">
        <v>11</v>
      </c>
      <c r="C60" s="140">
        <v>51.042036778568665</v>
      </c>
      <c r="D60" s="140">
        <v>48.957963221431328</v>
      </c>
    </row>
    <row r="61" spans="1:11" ht="12" customHeight="1" x14ac:dyDescent="0.25">
      <c r="A61" s="32"/>
      <c r="B61" s="139" t="s">
        <v>21</v>
      </c>
      <c r="C61" s="141">
        <v>50.926906779661017</v>
      </c>
      <c r="D61" s="141">
        <v>49.073093220338983</v>
      </c>
      <c r="E61" s="32"/>
      <c r="F61" s="32"/>
    </row>
    <row r="62" spans="1:11" ht="12" customHeight="1" x14ac:dyDescent="0.25">
      <c r="A62" s="32"/>
      <c r="B62" s="13" t="s">
        <v>13</v>
      </c>
      <c r="C62" s="140">
        <v>50.829963822089809</v>
      </c>
      <c r="D62" s="140">
        <v>49.170036177910191</v>
      </c>
      <c r="E62" s="32"/>
      <c r="F62" s="32"/>
    </row>
    <row r="63" spans="1:11" ht="12" customHeight="1" x14ac:dyDescent="0.25">
      <c r="A63" s="20"/>
      <c r="B63" s="13" t="s">
        <v>14</v>
      </c>
      <c r="C63" s="140">
        <v>49.883205596030258</v>
      </c>
      <c r="D63" s="140">
        <v>50.116794403969742</v>
      </c>
      <c r="E63" s="30"/>
      <c r="F63" s="30"/>
      <c r="I63" s="7"/>
      <c r="J63" s="7"/>
      <c r="K63" s="7"/>
    </row>
    <row r="64" spans="1:11" ht="12" customHeight="1" x14ac:dyDescent="0.25">
      <c r="A64" s="20"/>
      <c r="B64" s="13" t="s">
        <v>38</v>
      </c>
      <c r="C64" s="140">
        <v>49.173229534413565</v>
      </c>
      <c r="D64" s="140">
        <v>50.826770465586435</v>
      </c>
      <c r="E64" s="30"/>
      <c r="F64" s="30"/>
    </row>
    <row r="65" spans="1:7" ht="12" customHeight="1" x14ac:dyDescent="0.25">
      <c r="A65" s="20"/>
      <c r="B65" s="13" t="s">
        <v>18</v>
      </c>
      <c r="C65" s="140">
        <v>49.115060132830727</v>
      </c>
      <c r="D65" s="140">
        <v>50.884939867169265</v>
      </c>
      <c r="E65" s="31"/>
      <c r="F65" s="31"/>
    </row>
    <row r="66" spans="1:7" ht="12" customHeight="1" x14ac:dyDescent="0.25">
      <c r="A66" s="20"/>
      <c r="B66" s="13" t="s">
        <v>12</v>
      </c>
      <c r="C66" s="140">
        <v>29.472595656670116</v>
      </c>
      <c r="D66" s="140">
        <v>70.527404343329891</v>
      </c>
      <c r="E66" s="30"/>
      <c r="F66" s="30"/>
    </row>
    <row r="67" spans="1:7" s="32" customFormat="1" ht="12" customHeight="1" x14ac:dyDescent="0.25">
      <c r="B67" s="139" t="s">
        <v>82</v>
      </c>
      <c r="C67" s="141">
        <v>51.452106735312476</v>
      </c>
      <c r="D67" s="141">
        <v>48.547893264687531</v>
      </c>
    </row>
    <row r="68" spans="1:7" s="32" customFormat="1" ht="12" customHeight="1" x14ac:dyDescent="0.25">
      <c r="B68" s="13"/>
      <c r="C68" s="74"/>
      <c r="D68" s="74"/>
      <c r="E68" s="109"/>
      <c r="F68" s="74"/>
      <c r="G68" s="109"/>
    </row>
    <row r="69" spans="1:7" s="32" customFormat="1" ht="12" customHeight="1" x14ac:dyDescent="0.25">
      <c r="B69" s="13"/>
      <c r="C69" s="74"/>
      <c r="D69" s="74"/>
      <c r="E69" s="109"/>
      <c r="F69" s="74"/>
      <c r="G69" s="109"/>
    </row>
    <row r="70" spans="1:7" ht="12" customHeight="1" x14ac:dyDescent="0.25">
      <c r="B70" s="13"/>
      <c r="C70" s="74"/>
      <c r="D70" s="74"/>
      <c r="E70" s="109"/>
      <c r="F70" s="74"/>
      <c r="G70" s="109"/>
    </row>
    <row r="71" spans="1:7" ht="12" customHeight="1" x14ac:dyDescent="0.25">
      <c r="B71" s="13"/>
      <c r="C71" s="74"/>
      <c r="D71" s="74"/>
      <c r="E71" s="109"/>
      <c r="F71" s="74"/>
      <c r="G71" s="109"/>
    </row>
    <row r="72" spans="1:7" ht="12" customHeight="1" x14ac:dyDescent="0.25">
      <c r="B72" s="13"/>
      <c r="C72" s="74"/>
      <c r="D72" s="74"/>
      <c r="E72" s="109"/>
      <c r="F72" s="74"/>
      <c r="G72" s="109"/>
    </row>
    <row r="73" spans="1:7" ht="12" customHeight="1" x14ac:dyDescent="0.25">
      <c r="B73" s="13"/>
      <c r="C73" s="74"/>
      <c r="D73" s="74"/>
      <c r="E73" s="109"/>
      <c r="F73" s="74"/>
      <c r="G73" s="109"/>
    </row>
    <row r="74" spans="1:7" ht="12" customHeight="1" x14ac:dyDescent="0.25">
      <c r="B74" s="13"/>
      <c r="C74" s="74"/>
      <c r="D74" s="74"/>
      <c r="E74" s="109"/>
      <c r="F74" s="74"/>
      <c r="G74" s="109"/>
    </row>
    <row r="75" spans="1:7" ht="12" customHeight="1" x14ac:dyDescent="0.25">
      <c r="B75" s="13"/>
      <c r="C75" s="74"/>
      <c r="D75" s="74"/>
      <c r="E75" s="109"/>
      <c r="F75" s="74"/>
      <c r="G75" s="109"/>
    </row>
    <row r="76" spans="1:7" ht="12" customHeight="1" x14ac:dyDescent="0.25">
      <c r="B76" s="13"/>
      <c r="C76" s="74"/>
      <c r="D76" s="74"/>
      <c r="E76" s="109"/>
      <c r="F76" s="74"/>
      <c r="G76" s="109"/>
    </row>
    <row r="77" spans="1:7" ht="12" customHeight="1" x14ac:dyDescent="0.25">
      <c r="B77" s="13"/>
      <c r="C77" s="74"/>
      <c r="D77" s="74"/>
      <c r="E77" s="109"/>
      <c r="F77" s="74"/>
      <c r="G77" s="109"/>
    </row>
  </sheetData>
  <sortState xmlns:xlrd2="http://schemas.microsoft.com/office/spreadsheetml/2017/richdata2" ref="B51:D66">
    <sortCondition descending="1" ref="C51:C66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100-000000000000}"/>
    <hyperlink ref="B36" r:id="rId1" xr:uid="{00000000-0004-0000-1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69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153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3" t="s">
        <v>83</v>
      </c>
      <c r="C33" s="260"/>
      <c r="D33" s="260"/>
      <c r="E33" s="260"/>
      <c r="F33" s="260"/>
      <c r="G33" s="117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10" t="s">
        <v>178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7" ht="12" customHeight="1" x14ac:dyDescent="0.25">
      <c r="C50" s="137" t="s">
        <v>44</v>
      </c>
      <c r="D50" s="137" t="s">
        <v>45</v>
      </c>
      <c r="E50" s="137" t="s">
        <v>46</v>
      </c>
    </row>
    <row r="51" spans="1:7" ht="12" customHeight="1" x14ac:dyDescent="0.25">
      <c r="A51" s="134"/>
      <c r="B51" s="142" t="s">
        <v>18</v>
      </c>
      <c r="C51" s="138">
        <v>1.4862681744749595</v>
      </c>
      <c r="D51" s="138">
        <v>70.924430084365468</v>
      </c>
      <c r="E51" s="138">
        <v>27.589301741159577</v>
      </c>
    </row>
    <row r="52" spans="1:7" ht="12" customHeight="1" x14ac:dyDescent="0.25">
      <c r="A52" s="134"/>
      <c r="B52" s="142" t="s">
        <v>21</v>
      </c>
      <c r="C52" s="138">
        <v>2.8601694915254239</v>
      </c>
      <c r="D52" s="138">
        <v>74.132680084745758</v>
      </c>
      <c r="E52" s="138">
        <v>23.007150423728813</v>
      </c>
    </row>
    <row r="53" spans="1:7" ht="12" customHeight="1" x14ac:dyDescent="0.25">
      <c r="A53" s="136"/>
      <c r="B53" s="134" t="s">
        <v>38</v>
      </c>
      <c r="C53" s="138">
        <v>3.3412791808736406</v>
      </c>
      <c r="D53" s="138">
        <v>73.844583245325524</v>
      </c>
      <c r="E53" s="138">
        <v>22.814137573800831</v>
      </c>
    </row>
    <row r="54" spans="1:7" ht="12" customHeight="1" x14ac:dyDescent="0.25">
      <c r="A54" s="134"/>
      <c r="B54" s="142" t="s">
        <v>37</v>
      </c>
      <c r="C54" s="143">
        <v>7.0175438596491224</v>
      </c>
      <c r="D54" s="143">
        <v>74.035087719298247</v>
      </c>
      <c r="E54" s="138">
        <v>18.947368421052634</v>
      </c>
    </row>
    <row r="55" spans="1:7" ht="12" customHeight="1" x14ac:dyDescent="0.25">
      <c r="A55" s="134"/>
      <c r="B55" s="142" t="s">
        <v>11</v>
      </c>
      <c r="C55" s="138">
        <v>4.273889324286877</v>
      </c>
      <c r="D55" s="138">
        <v>79.603143705703445</v>
      </c>
      <c r="E55" s="138">
        <v>16.122966970009671</v>
      </c>
    </row>
    <row r="56" spans="1:7" ht="12" customHeight="1" x14ac:dyDescent="0.25">
      <c r="A56" s="134"/>
      <c r="B56" s="142" t="s">
        <v>12</v>
      </c>
      <c r="C56" s="138">
        <v>6.4115822130299902</v>
      </c>
      <c r="D56" s="138">
        <v>81.633919338159259</v>
      </c>
      <c r="E56" s="138">
        <v>11.954498448810755</v>
      </c>
    </row>
    <row r="57" spans="1:7" ht="12" customHeight="1" x14ac:dyDescent="0.25">
      <c r="A57" s="134"/>
      <c r="B57" s="142" t="s">
        <v>10</v>
      </c>
      <c r="C57" s="143">
        <v>9.0482427417594415</v>
      </c>
      <c r="D57" s="143">
        <v>79.283999126828206</v>
      </c>
      <c r="E57" s="138">
        <v>11.667758131412356</v>
      </c>
    </row>
    <row r="58" spans="1:7" ht="12" customHeight="1" x14ac:dyDescent="0.25">
      <c r="A58" s="136"/>
      <c r="B58" s="142" t="s">
        <v>8</v>
      </c>
      <c r="C58" s="138">
        <v>11.104787920176037</v>
      </c>
      <c r="D58" s="138">
        <v>80.366492146596855</v>
      </c>
      <c r="E58" s="138">
        <v>8.5287199332271033</v>
      </c>
    </row>
    <row r="59" spans="1:7" ht="12" customHeight="1" x14ac:dyDescent="0.25">
      <c r="A59" s="134"/>
      <c r="B59" s="142" t="s">
        <v>24</v>
      </c>
      <c r="C59" s="138">
        <v>16.432337434094904</v>
      </c>
      <c r="D59" s="138">
        <v>75.307557117750434</v>
      </c>
      <c r="E59" s="138">
        <v>8.2601054481546576</v>
      </c>
    </row>
    <row r="60" spans="1:7" ht="12" customHeight="1" x14ac:dyDescent="0.25">
      <c r="A60" s="134"/>
      <c r="B60" s="142" t="s">
        <v>14</v>
      </c>
      <c r="C60" s="143">
        <v>15.831007967272315</v>
      </c>
      <c r="D60" s="143">
        <v>77.685324309650369</v>
      </c>
      <c r="E60" s="138">
        <v>6.4836677230773114</v>
      </c>
    </row>
    <row r="61" spans="1:7" ht="12" customHeight="1" x14ac:dyDescent="0.25">
      <c r="A61" s="134"/>
      <c r="B61" s="142" t="s">
        <v>13</v>
      </c>
      <c r="C61" s="143">
        <v>9.619067886784423</v>
      </c>
      <c r="D61" s="143">
        <v>85.018088955096829</v>
      </c>
      <c r="E61" s="138">
        <v>5.3628431581187481</v>
      </c>
    </row>
    <row r="62" spans="1:7" ht="12" customHeight="1" x14ac:dyDescent="0.25">
      <c r="A62" s="134"/>
      <c r="B62" s="116" t="s">
        <v>32</v>
      </c>
      <c r="C62" s="138">
        <v>11.038086802480072</v>
      </c>
      <c r="D62" s="138">
        <v>83.603188662533213</v>
      </c>
      <c r="E62" s="138">
        <v>5.3587245349867141</v>
      </c>
    </row>
    <row r="63" spans="1:7" ht="12" customHeight="1" x14ac:dyDescent="0.25">
      <c r="A63" s="134"/>
      <c r="B63" s="142" t="s">
        <v>15</v>
      </c>
      <c r="C63" s="143">
        <v>10.213143872113676</v>
      </c>
      <c r="D63" s="143">
        <v>85.435168738898753</v>
      </c>
      <c r="E63" s="138">
        <v>4.3516873889875667</v>
      </c>
      <c r="F63" s="7"/>
      <c r="G63" s="7"/>
    </row>
    <row r="64" spans="1:7" ht="12" customHeight="1" x14ac:dyDescent="0.25">
      <c r="A64" s="134"/>
      <c r="B64" s="142" t="s">
        <v>29</v>
      </c>
      <c r="C64" s="138">
        <v>11.707065497679215</v>
      </c>
      <c r="D64" s="138">
        <v>86.642599277978334</v>
      </c>
      <c r="E64" s="138">
        <v>1.6503352243424447</v>
      </c>
    </row>
    <row r="65" spans="1:9" ht="12" customHeight="1" x14ac:dyDescent="0.25">
      <c r="A65" s="136"/>
      <c r="B65" s="134" t="s">
        <v>82</v>
      </c>
      <c r="C65" s="138">
        <v>5.4640643639985624</v>
      </c>
      <c r="D65" s="138">
        <v>77.704874722887254</v>
      </c>
      <c r="E65" s="138">
        <v>16.831060913114182</v>
      </c>
    </row>
    <row r="66" spans="1:9" ht="12" customHeight="1" x14ac:dyDescent="0.25">
      <c r="A66" s="136"/>
    </row>
    <row r="67" spans="1:9" s="32" customFormat="1" ht="12" customHeight="1" x14ac:dyDescent="0.25">
      <c r="B67" s="52"/>
      <c r="C67" s="52"/>
      <c r="D67" s="52"/>
      <c r="E67" s="52"/>
      <c r="F67" s="52"/>
      <c r="G67" s="52"/>
      <c r="H67" s="52"/>
      <c r="I67" s="52"/>
    </row>
    <row r="68" spans="1:9" s="32" customFormat="1" ht="12" customHeight="1" x14ac:dyDescent="0.25">
      <c r="B68" s="52"/>
      <c r="C68" s="52"/>
      <c r="D68" s="52"/>
      <c r="E68" s="52"/>
      <c r="F68" s="52"/>
      <c r="G68" s="52"/>
      <c r="H68" s="52"/>
      <c r="I68" s="52"/>
    </row>
    <row r="69" spans="1:9" s="32" customFormat="1" ht="12" customHeight="1" x14ac:dyDescent="0.25">
      <c r="B69" s="52"/>
      <c r="C69" s="52"/>
      <c r="D69" s="52"/>
      <c r="E69" s="52"/>
      <c r="F69" s="52"/>
      <c r="G69" s="52"/>
      <c r="H69" s="52"/>
      <c r="I69" s="52"/>
    </row>
  </sheetData>
  <sortState xmlns:xlrd2="http://schemas.microsoft.com/office/spreadsheetml/2017/richdata2" ref="B51:E66">
    <sortCondition descending="1" ref="D51:D66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200-000000000000}"/>
    <hyperlink ref="B36" r:id="rId1" xr:uid="{00000000-0004-0000-1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3"/>
  <sheetViews>
    <sheetView showGridLines="0" topLeftCell="A19" workbookViewId="0">
      <selection activeCell="E39" sqref="E39"/>
    </sheetView>
  </sheetViews>
  <sheetFormatPr defaultColWidth="8.7109375" defaultRowHeight="12" customHeight="1" x14ac:dyDescent="0.25"/>
  <cols>
    <col min="1" max="1" width="8.7109375" style="1"/>
    <col min="2" max="2" width="28.7109375" style="1" customWidth="1"/>
    <col min="3" max="4" width="24.7109375" style="1" customWidth="1"/>
    <col min="5" max="5" width="8.7109375" style="1"/>
    <col min="6" max="10" width="16.7109375" customWidth="1"/>
    <col min="13" max="16384" width="8.7109375" style="1"/>
  </cols>
  <sheetData>
    <row r="1" spans="1:14" ht="30" customHeight="1" x14ac:dyDescent="0.25">
      <c r="A1" s="34" t="s">
        <v>0</v>
      </c>
      <c r="B1" s="67" t="s">
        <v>1</v>
      </c>
      <c r="C1" s="51"/>
      <c r="D1" s="53" t="s">
        <v>3</v>
      </c>
      <c r="E1"/>
      <c r="L1" s="1"/>
    </row>
    <row r="2" spans="1:14" ht="45" customHeight="1" thickBot="1" x14ac:dyDescent="0.3">
      <c r="B2" s="208" t="s">
        <v>137</v>
      </c>
      <c r="C2" s="209"/>
      <c r="D2" s="209"/>
    </row>
    <row r="3" spans="1:14" ht="30" customHeight="1" x14ac:dyDescent="0.25">
      <c r="B3" s="14" t="s">
        <v>7</v>
      </c>
      <c r="C3" s="12" t="s">
        <v>17</v>
      </c>
      <c r="D3" s="12" t="s">
        <v>40</v>
      </c>
    </row>
    <row r="4" spans="1:14" s="85" customFormat="1" ht="30" customHeight="1" x14ac:dyDescent="0.25">
      <c r="B4" s="86" t="s">
        <v>39</v>
      </c>
      <c r="C4" s="87">
        <v>1435776</v>
      </c>
      <c r="D4" s="92">
        <v>100</v>
      </c>
      <c r="F4"/>
      <c r="G4"/>
      <c r="H4"/>
      <c r="I4"/>
      <c r="J4"/>
      <c r="K4"/>
      <c r="L4"/>
    </row>
    <row r="5" spans="1:14" ht="15" customHeight="1" x14ac:dyDescent="0.25">
      <c r="B5" s="3" t="s">
        <v>21</v>
      </c>
      <c r="C5" s="90">
        <v>15104</v>
      </c>
      <c r="D5" s="95">
        <v>1.0519746812873316</v>
      </c>
    </row>
    <row r="6" spans="1:14" s="85" customFormat="1" ht="15" customHeight="1" x14ac:dyDescent="0.25">
      <c r="B6" s="13" t="s">
        <v>92</v>
      </c>
      <c r="C6" s="89" t="s">
        <v>19</v>
      </c>
      <c r="D6" s="94" t="s">
        <v>19</v>
      </c>
      <c r="F6"/>
      <c r="G6"/>
      <c r="H6"/>
      <c r="I6"/>
      <c r="J6"/>
      <c r="K6"/>
      <c r="L6"/>
    </row>
    <row r="7" spans="1:14" ht="15" customHeight="1" x14ac:dyDescent="0.25">
      <c r="B7" s="3" t="s">
        <v>8</v>
      </c>
      <c r="C7" s="90">
        <v>26358</v>
      </c>
      <c r="D7" s="95">
        <v>1.8358016849424978</v>
      </c>
      <c r="M7"/>
      <c r="N7"/>
    </row>
    <row r="8" spans="1:14" ht="15" customHeight="1" x14ac:dyDescent="0.25">
      <c r="B8" s="13" t="s">
        <v>18</v>
      </c>
      <c r="C8" s="89">
        <v>139275</v>
      </c>
      <c r="D8" s="94">
        <v>9.7003292992778825</v>
      </c>
      <c r="M8"/>
      <c r="N8"/>
    </row>
    <row r="9" spans="1:14" ht="15" customHeight="1" x14ac:dyDescent="0.25">
      <c r="A9" s="85"/>
      <c r="B9" s="3" t="s">
        <v>22</v>
      </c>
      <c r="C9" s="90">
        <v>13</v>
      </c>
      <c r="D9" s="95">
        <v>9.0543371668003929E-4</v>
      </c>
      <c r="M9"/>
      <c r="N9"/>
    </row>
    <row r="10" spans="1:14" ht="15" customHeight="1" x14ac:dyDescent="0.25">
      <c r="A10" s="85"/>
      <c r="B10" s="13" t="s">
        <v>23</v>
      </c>
      <c r="C10" s="89">
        <v>361</v>
      </c>
      <c r="D10" s="94">
        <v>2.5143197824730318E-2</v>
      </c>
      <c r="M10"/>
      <c r="N10"/>
    </row>
    <row r="11" spans="1:14" ht="15" customHeight="1" x14ac:dyDescent="0.25">
      <c r="A11" s="85"/>
      <c r="B11" s="3" t="s">
        <v>24</v>
      </c>
      <c r="C11" s="90">
        <v>1138</v>
      </c>
      <c r="D11" s="95">
        <v>7.9260274583221893E-2</v>
      </c>
      <c r="M11"/>
      <c r="N11"/>
    </row>
    <row r="12" spans="1:14" ht="15" customHeight="1" x14ac:dyDescent="0.25">
      <c r="A12" s="85"/>
      <c r="B12" s="13" t="s">
        <v>25</v>
      </c>
      <c r="C12" s="89">
        <v>23</v>
      </c>
      <c r="D12" s="94">
        <v>1.6019211910493002E-3</v>
      </c>
      <c r="M12"/>
      <c r="N12"/>
    </row>
    <row r="13" spans="1:14" ht="15" customHeight="1" x14ac:dyDescent="0.25">
      <c r="A13" s="85"/>
      <c r="B13" s="3" t="s">
        <v>26</v>
      </c>
      <c r="C13" s="90">
        <v>327</v>
      </c>
      <c r="D13" s="95">
        <v>2.2775140411874832E-2</v>
      </c>
      <c r="M13"/>
      <c r="N13"/>
    </row>
    <row r="14" spans="1:14" ht="15" customHeight="1" x14ac:dyDescent="0.25">
      <c r="A14" s="85"/>
      <c r="B14" s="13" t="s">
        <v>11</v>
      </c>
      <c r="C14" s="89">
        <v>588223</v>
      </c>
      <c r="D14" s="94">
        <v>40.968995163590975</v>
      </c>
      <c r="M14"/>
      <c r="N14"/>
    </row>
    <row r="15" spans="1:14" ht="15" customHeight="1" x14ac:dyDescent="0.25">
      <c r="A15" s="85"/>
      <c r="B15" s="3" t="s">
        <v>9</v>
      </c>
      <c r="C15" s="90">
        <v>64379</v>
      </c>
      <c r="D15" s="95">
        <v>4.4839167112418652</v>
      </c>
      <c r="M15"/>
      <c r="N15"/>
    </row>
    <row r="16" spans="1:14" ht="15" customHeight="1" x14ac:dyDescent="0.25">
      <c r="A16" s="85"/>
      <c r="B16" s="13" t="s">
        <v>27</v>
      </c>
      <c r="C16" s="89">
        <v>313</v>
      </c>
      <c r="D16" s="94">
        <v>2.1800057947757866E-2</v>
      </c>
      <c r="M16"/>
      <c r="N16"/>
    </row>
    <row r="17" spans="1:14" ht="15" customHeight="1" x14ac:dyDescent="0.25">
      <c r="A17" s="85"/>
      <c r="B17" s="3" t="s">
        <v>28</v>
      </c>
      <c r="C17" s="90">
        <v>242</v>
      </c>
      <c r="D17" s="95">
        <v>1.6854996879736114E-2</v>
      </c>
      <c r="M17"/>
      <c r="N17"/>
    </row>
    <row r="18" spans="1:14" ht="15" customHeight="1" x14ac:dyDescent="0.25">
      <c r="A18" s="85"/>
      <c r="B18" s="13" t="s">
        <v>30</v>
      </c>
      <c r="C18" s="89">
        <v>367</v>
      </c>
      <c r="D18" s="94">
        <v>2.5561090309351879E-2</v>
      </c>
      <c r="M18"/>
      <c r="N18"/>
    </row>
    <row r="19" spans="1:14" ht="15" customHeight="1" x14ac:dyDescent="0.25">
      <c r="A19" s="85"/>
      <c r="B19" s="3" t="s">
        <v>29</v>
      </c>
      <c r="C19" s="90">
        <v>1939</v>
      </c>
      <c r="D19" s="95">
        <v>0.13504892128019971</v>
      </c>
      <c r="M19"/>
      <c r="N19"/>
    </row>
    <row r="20" spans="1:14" s="85" customFormat="1" ht="15" customHeight="1" x14ac:dyDescent="0.25">
      <c r="B20" s="13" t="s">
        <v>12</v>
      </c>
      <c r="C20" s="89">
        <v>4835</v>
      </c>
      <c r="D20" s="94">
        <v>0.33675169385753767</v>
      </c>
      <c r="F20"/>
      <c r="G20"/>
      <c r="H20"/>
      <c r="I20"/>
      <c r="J20"/>
      <c r="K20"/>
      <c r="L20"/>
      <c r="M20"/>
      <c r="N20"/>
    </row>
    <row r="21" spans="1:14" s="85" customFormat="1" ht="15" customHeight="1" x14ac:dyDescent="0.25">
      <c r="B21" s="3" t="s">
        <v>31</v>
      </c>
      <c r="C21" s="90">
        <v>359</v>
      </c>
      <c r="D21" s="95">
        <v>2.5003900329856468E-2</v>
      </c>
      <c r="F21"/>
      <c r="G21"/>
      <c r="H21"/>
      <c r="I21"/>
      <c r="J21"/>
      <c r="K21"/>
      <c r="L21"/>
      <c r="M21"/>
      <c r="N21"/>
    </row>
    <row r="22" spans="1:14" s="85" customFormat="1" ht="15" customHeight="1" x14ac:dyDescent="0.25">
      <c r="B22" s="13" t="s">
        <v>32</v>
      </c>
      <c r="C22" s="89">
        <v>56450</v>
      </c>
      <c r="D22" s="94">
        <v>3.9316717928144778</v>
      </c>
      <c r="F22"/>
      <c r="G22"/>
      <c r="H22"/>
      <c r="I22"/>
      <c r="J22"/>
      <c r="K22"/>
      <c r="L22"/>
      <c r="M22"/>
      <c r="N22"/>
    </row>
    <row r="23" spans="1:14" s="85" customFormat="1" ht="15" customHeight="1" x14ac:dyDescent="0.25">
      <c r="B23" s="3" t="s">
        <v>33</v>
      </c>
      <c r="C23" s="90">
        <v>320</v>
      </c>
      <c r="D23" s="95">
        <v>2.2287599179816348E-2</v>
      </c>
      <c r="F23"/>
      <c r="G23"/>
      <c r="H23"/>
      <c r="I23"/>
      <c r="J23"/>
      <c r="K23"/>
      <c r="L23"/>
      <c r="M23"/>
      <c r="N23"/>
    </row>
    <row r="24" spans="1:14" s="85" customFormat="1" ht="15" customHeight="1" x14ac:dyDescent="0.25">
      <c r="B24" s="13" t="s">
        <v>13</v>
      </c>
      <c r="C24" s="89">
        <v>9398</v>
      </c>
      <c r="D24" s="94">
        <v>0.6545589284122314</v>
      </c>
      <c r="F24"/>
      <c r="G24"/>
      <c r="H24"/>
      <c r="I24"/>
      <c r="J24"/>
      <c r="K24"/>
      <c r="L24"/>
      <c r="M24"/>
      <c r="N24"/>
    </row>
    <row r="25" spans="1:14" s="85" customFormat="1" ht="15" customHeight="1" x14ac:dyDescent="0.25">
      <c r="B25" s="3" t="s">
        <v>93</v>
      </c>
      <c r="C25" s="90" t="s">
        <v>19</v>
      </c>
      <c r="D25" s="95" t="s">
        <v>19</v>
      </c>
      <c r="F25"/>
      <c r="G25"/>
      <c r="H25"/>
      <c r="I25"/>
      <c r="J25"/>
      <c r="K25"/>
      <c r="L25"/>
      <c r="M25"/>
      <c r="N25"/>
    </row>
    <row r="26" spans="1:14" s="85" customFormat="1" ht="15" customHeight="1" x14ac:dyDescent="0.25">
      <c r="B26" s="13" t="s">
        <v>15</v>
      </c>
      <c r="C26" s="89">
        <v>1126</v>
      </c>
      <c r="D26" s="94">
        <v>7.8424489613978784E-2</v>
      </c>
      <c r="F26"/>
      <c r="G26"/>
      <c r="H26"/>
      <c r="I26"/>
      <c r="J26"/>
      <c r="K26"/>
      <c r="L26"/>
      <c r="M26"/>
      <c r="N26"/>
    </row>
    <row r="27" spans="1:14" s="85" customFormat="1" ht="15" customHeight="1" x14ac:dyDescent="0.25">
      <c r="B27" s="3" t="s">
        <v>34</v>
      </c>
      <c r="C27" s="90">
        <v>92</v>
      </c>
      <c r="D27" s="95">
        <v>6.4076847641972006E-3</v>
      </c>
      <c r="F27"/>
      <c r="G27"/>
      <c r="H27"/>
      <c r="I27"/>
      <c r="J27"/>
      <c r="K27"/>
      <c r="L27"/>
      <c r="M27"/>
      <c r="N27"/>
    </row>
    <row r="28" spans="1:14" s="85" customFormat="1" ht="15" customHeight="1" x14ac:dyDescent="0.25">
      <c r="B28" s="13" t="s">
        <v>35</v>
      </c>
      <c r="C28" s="89">
        <v>22</v>
      </c>
      <c r="D28" s="94">
        <v>1.5322724436123739E-3</v>
      </c>
      <c r="F28"/>
      <c r="G28"/>
      <c r="H28"/>
      <c r="I28"/>
      <c r="J28"/>
      <c r="K28"/>
      <c r="L28"/>
      <c r="M28"/>
      <c r="N28"/>
    </row>
    <row r="29" spans="1:14" s="85" customFormat="1" ht="15" customHeight="1" x14ac:dyDescent="0.25">
      <c r="B29" s="3" t="s">
        <v>36</v>
      </c>
      <c r="C29" s="90">
        <v>20</v>
      </c>
      <c r="D29" s="95">
        <v>1.3929749487385217E-3</v>
      </c>
      <c r="F29"/>
      <c r="G29"/>
      <c r="H29"/>
      <c r="I29"/>
      <c r="J29"/>
      <c r="K29"/>
      <c r="L29"/>
      <c r="M29"/>
      <c r="N29"/>
    </row>
    <row r="30" spans="1:14" s="85" customFormat="1" ht="15" customHeight="1" x14ac:dyDescent="0.25">
      <c r="B30" s="13" t="s">
        <v>10</v>
      </c>
      <c r="C30" s="89">
        <v>91620</v>
      </c>
      <c r="D30" s="94">
        <v>6.3812182401711688</v>
      </c>
      <c r="F30"/>
      <c r="G30"/>
      <c r="H30"/>
      <c r="I30"/>
      <c r="J30"/>
      <c r="K30"/>
      <c r="L30"/>
      <c r="M30"/>
      <c r="N30"/>
    </row>
    <row r="31" spans="1:14" s="85" customFormat="1" ht="15" customHeight="1" x14ac:dyDescent="0.25">
      <c r="B31" s="3" t="s">
        <v>37</v>
      </c>
      <c r="C31" s="90">
        <v>2850</v>
      </c>
      <c r="D31" s="95">
        <v>0.19849893019523937</v>
      </c>
      <c r="F31"/>
      <c r="G31"/>
      <c r="H31"/>
      <c r="I31"/>
      <c r="J31"/>
      <c r="K31"/>
      <c r="L31"/>
      <c r="M31"/>
      <c r="N31"/>
    </row>
    <row r="32" spans="1:14" s="85" customFormat="1" ht="15" customHeight="1" x14ac:dyDescent="0.25">
      <c r="B32" s="13" t="s">
        <v>16</v>
      </c>
      <c r="C32" s="89">
        <v>152577</v>
      </c>
      <c r="D32" s="94">
        <v>10.626796937683872</v>
      </c>
      <c r="F32"/>
      <c r="G32"/>
      <c r="H32"/>
      <c r="I32"/>
      <c r="J32"/>
      <c r="K32"/>
      <c r="L32"/>
      <c r="M32"/>
      <c r="N32"/>
    </row>
    <row r="33" spans="1:14" s="85" customFormat="1" ht="15" customHeight="1" x14ac:dyDescent="0.25">
      <c r="B33" s="3" t="s">
        <v>96</v>
      </c>
      <c r="C33" s="90" t="s">
        <v>19</v>
      </c>
      <c r="D33" s="95" t="s">
        <v>19</v>
      </c>
      <c r="F33"/>
      <c r="G33"/>
      <c r="H33"/>
      <c r="I33"/>
      <c r="J33"/>
      <c r="K33"/>
      <c r="L33"/>
      <c r="M33"/>
      <c r="N33"/>
    </row>
    <row r="34" spans="1:14" s="85" customFormat="1" ht="15" customHeight="1" x14ac:dyDescent="0.25">
      <c r="B34" s="13" t="s">
        <v>14</v>
      </c>
      <c r="C34" s="89">
        <v>79199</v>
      </c>
      <c r="D34" s="94">
        <v>5.5161111482571101</v>
      </c>
      <c r="F34"/>
      <c r="G34"/>
      <c r="H34"/>
      <c r="I34"/>
      <c r="J34"/>
      <c r="K34"/>
      <c r="L34"/>
      <c r="M34"/>
      <c r="N34"/>
    </row>
    <row r="35" spans="1:14" s="85" customFormat="1" ht="15" customHeight="1" thickBot="1" x14ac:dyDescent="0.3">
      <c r="B35" s="119" t="s">
        <v>38</v>
      </c>
      <c r="C35" s="175">
        <v>198846</v>
      </c>
      <c r="D35" s="176">
        <v>13.849374832843006</v>
      </c>
      <c r="F35"/>
      <c r="G35"/>
      <c r="H35"/>
      <c r="I35"/>
      <c r="J35"/>
      <c r="K35"/>
      <c r="L35"/>
      <c r="M35"/>
      <c r="N35"/>
    </row>
    <row r="36" spans="1:14" ht="15" customHeight="1" x14ac:dyDescent="0.25">
      <c r="B36" s="4"/>
      <c r="C36" s="4"/>
      <c r="D36" s="4"/>
      <c r="M36"/>
      <c r="N36"/>
    </row>
    <row r="37" spans="1:14" ht="15" customHeight="1" x14ac:dyDescent="0.25">
      <c r="A37" s="39" t="s">
        <v>6</v>
      </c>
      <c r="B37" s="210" t="s">
        <v>97</v>
      </c>
      <c r="C37" s="211"/>
      <c r="D37" s="211"/>
      <c r="E37" s="65"/>
    </row>
    <row r="38" spans="1:14" ht="15" customHeight="1" x14ac:dyDescent="0.25">
      <c r="A38" s="59" t="s">
        <v>5</v>
      </c>
      <c r="B38" s="212" t="s">
        <v>59</v>
      </c>
      <c r="C38" s="203"/>
      <c r="D38" s="203"/>
    </row>
    <row r="39" spans="1:14" ht="15" customHeight="1" x14ac:dyDescent="0.25">
      <c r="A39" s="59" t="s">
        <v>2</v>
      </c>
      <c r="B39" s="213" t="s">
        <v>186</v>
      </c>
      <c r="C39" s="203"/>
      <c r="D39" s="203"/>
    </row>
    <row r="40" spans="1:14" ht="15" customHeight="1" x14ac:dyDescent="0.25"/>
    <row r="41" spans="1:14" ht="15" customHeight="1" x14ac:dyDescent="0.25"/>
    <row r="42" spans="1:14" ht="15" customHeight="1" x14ac:dyDescent="0.25"/>
    <row r="43" spans="1:14" ht="15" customHeight="1" x14ac:dyDescent="0.25"/>
    <row r="44" spans="1:14" ht="15" customHeight="1" x14ac:dyDescent="0.25"/>
    <row r="45" spans="1:14" ht="15" customHeight="1" x14ac:dyDescent="0.25"/>
    <row r="46" spans="1:14" ht="15" customHeight="1" x14ac:dyDescent="0.25"/>
    <row r="47" spans="1:14" ht="15" customHeight="1" x14ac:dyDescent="0.25"/>
    <row r="48" spans="1:14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sortState xmlns:xlrd2="http://schemas.microsoft.com/office/spreadsheetml/2017/richdata2" ref="B6:D32">
    <sortCondition ref="B5"/>
  </sortState>
  <mergeCells count="4">
    <mergeCell ref="B2:D2"/>
    <mergeCell ref="B37:D37"/>
    <mergeCell ref="B38:D38"/>
    <mergeCell ref="B39:D39"/>
  </mergeCells>
  <hyperlinks>
    <hyperlink ref="D1" location="Contents!A1" display="[contents Ç]" xr:uid="{00000000-0004-0000-0100-000000000000}"/>
    <hyperlink ref="B39" r:id="rId1" xr:uid="{00000000-0004-0000-0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68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154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3" t="s">
        <v>83</v>
      </c>
      <c r="C33" s="260"/>
      <c r="D33" s="260"/>
      <c r="E33" s="260"/>
      <c r="F33" s="260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10" t="s">
        <v>185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2:8" ht="12" customHeight="1" x14ac:dyDescent="0.25">
      <c r="C50" s="179" t="s">
        <v>125</v>
      </c>
      <c r="D50" s="137" t="s">
        <v>72</v>
      </c>
    </row>
    <row r="51" spans="2:8" ht="12" customHeight="1" x14ac:dyDescent="0.25">
      <c r="B51" s="97" t="s">
        <v>18</v>
      </c>
      <c r="C51" s="181">
        <v>16.683409873708381</v>
      </c>
      <c r="D51" s="181">
        <v>83.316590126291629</v>
      </c>
    </row>
    <row r="52" spans="2:8" ht="12" customHeight="1" x14ac:dyDescent="0.25">
      <c r="B52" s="97" t="s">
        <v>21</v>
      </c>
      <c r="C52" s="181">
        <v>18.869448183041722</v>
      </c>
      <c r="D52" s="181">
        <v>81.130551816958274</v>
      </c>
    </row>
    <row r="53" spans="2:8" ht="12" customHeight="1" x14ac:dyDescent="0.25">
      <c r="B53" s="180" t="s">
        <v>38</v>
      </c>
      <c r="C53" s="181">
        <v>31.978013135793525</v>
      </c>
      <c r="D53" s="181">
        <v>68.021986864206468</v>
      </c>
    </row>
    <row r="54" spans="2:8" ht="12" customHeight="1" x14ac:dyDescent="0.25">
      <c r="B54" s="180" t="s">
        <v>37</v>
      </c>
      <c r="C54" s="181">
        <v>39.696312364425161</v>
      </c>
      <c r="D54" s="181">
        <v>60.303687635574832</v>
      </c>
    </row>
    <row r="55" spans="2:8" ht="12" customHeight="1" x14ac:dyDescent="0.25">
      <c r="B55" s="98" t="s">
        <v>12</v>
      </c>
      <c r="C55" s="181">
        <v>61.993382961124901</v>
      </c>
      <c r="D55" s="181">
        <v>38.006617038875099</v>
      </c>
    </row>
    <row r="56" spans="2:8" ht="12" customHeight="1" x14ac:dyDescent="0.25">
      <c r="B56" s="97" t="s">
        <v>13</v>
      </c>
      <c r="C56" s="182">
        <v>68.105285592497864</v>
      </c>
      <c r="D56" s="182">
        <v>31.894714407502136</v>
      </c>
    </row>
    <row r="57" spans="2:8" ht="12" customHeight="1" x14ac:dyDescent="0.25">
      <c r="B57" s="98" t="s">
        <v>11</v>
      </c>
      <c r="C57" s="181">
        <v>68.237308132349355</v>
      </c>
      <c r="D57" s="181">
        <v>31.762691867650634</v>
      </c>
    </row>
    <row r="58" spans="2:8" ht="12" customHeight="1" x14ac:dyDescent="0.25">
      <c r="B58" s="97" t="s">
        <v>24</v>
      </c>
      <c r="C58" s="181">
        <v>74.868189806678387</v>
      </c>
      <c r="D58" s="181">
        <v>25.13181019332162</v>
      </c>
    </row>
    <row r="59" spans="2:8" ht="12" customHeight="1" x14ac:dyDescent="0.25">
      <c r="B59" s="97" t="s">
        <v>15</v>
      </c>
      <c r="C59" s="182">
        <v>80.106571936056838</v>
      </c>
      <c r="D59" s="182">
        <v>19.893428063943162</v>
      </c>
    </row>
    <row r="60" spans="2:8" ht="12" customHeight="1" x14ac:dyDescent="0.25">
      <c r="B60" s="97" t="s">
        <v>10</v>
      </c>
      <c r="C60" s="182">
        <v>82.973031990391959</v>
      </c>
      <c r="D60" s="182">
        <v>17.026968009608034</v>
      </c>
    </row>
    <row r="61" spans="2:8" ht="12" customHeight="1" x14ac:dyDescent="0.25">
      <c r="B61" s="97" t="s">
        <v>8</v>
      </c>
      <c r="C61" s="181">
        <v>89.593224201450866</v>
      </c>
      <c r="D61" s="181">
        <v>10.406775798549129</v>
      </c>
    </row>
    <row r="62" spans="2:8" ht="12" customHeight="1" x14ac:dyDescent="0.25">
      <c r="B62" s="180" t="s">
        <v>14</v>
      </c>
      <c r="C62" s="181">
        <v>91.541725249157039</v>
      </c>
      <c r="D62" s="181">
        <v>8.4582747508429659</v>
      </c>
      <c r="F62" s="7"/>
      <c r="G62" s="7"/>
      <c r="H62" s="7"/>
    </row>
    <row r="63" spans="2:8" ht="12" customHeight="1" x14ac:dyDescent="0.25">
      <c r="B63" s="97" t="s">
        <v>32</v>
      </c>
      <c r="C63" s="182">
        <v>94.350252458145107</v>
      </c>
      <c r="D63" s="182">
        <v>5.6497475418549028</v>
      </c>
    </row>
    <row r="64" spans="2:8" ht="12" customHeight="1" x14ac:dyDescent="0.25">
      <c r="B64" s="97" t="s">
        <v>29</v>
      </c>
      <c r="C64" s="181">
        <v>96.839378238341965</v>
      </c>
      <c r="D64" s="181">
        <v>3.1606217616580312</v>
      </c>
    </row>
    <row r="65" spans="1:7" ht="12" customHeight="1" x14ac:dyDescent="0.25">
      <c r="B65" s="97" t="s">
        <v>82</v>
      </c>
      <c r="C65" s="181">
        <v>60.166127235713006</v>
      </c>
      <c r="D65" s="181">
        <v>39.833872764286994</v>
      </c>
    </row>
    <row r="66" spans="1:7" s="32" customFormat="1" ht="12" customHeight="1" x14ac:dyDescent="0.25">
      <c r="A66" s="52"/>
      <c r="B66" s="52"/>
      <c r="C66" s="52"/>
      <c r="D66" s="52"/>
      <c r="E66" s="52"/>
      <c r="F66" s="52"/>
      <c r="G66" s="52"/>
    </row>
    <row r="67" spans="1:7" s="32" customFormat="1" ht="12" customHeight="1" x14ac:dyDescent="0.25">
      <c r="A67" s="52"/>
      <c r="B67" s="52"/>
      <c r="C67" s="52"/>
      <c r="D67" s="52"/>
      <c r="E67" s="52"/>
      <c r="F67" s="52"/>
      <c r="G67" s="52"/>
    </row>
    <row r="68" spans="1:7" s="32" customFormat="1" ht="12" customHeight="1" x14ac:dyDescent="0.25">
      <c r="A68" s="52"/>
      <c r="B68" s="52"/>
      <c r="C68" s="52"/>
      <c r="D68" s="52"/>
      <c r="E68" s="52"/>
      <c r="F68" s="52"/>
      <c r="G68" s="52"/>
    </row>
  </sheetData>
  <sortState xmlns:xlrd2="http://schemas.microsoft.com/office/spreadsheetml/2017/richdata2" ref="B51:D64">
    <sortCondition descending="1" ref="D51:D64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300-000000000000}"/>
    <hyperlink ref="B36" r:id="rId1" xr:uid="{00000000-0004-0000-1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69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155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3" t="s">
        <v>126</v>
      </c>
      <c r="C33" s="260"/>
      <c r="D33" s="260"/>
      <c r="E33" s="260"/>
      <c r="F33" s="260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10" t="s">
        <v>184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8" spans="1:17" ht="12" customHeight="1" x14ac:dyDescent="0.25">
      <c r="A48" s="178"/>
      <c r="B48" s="178"/>
      <c r="C48" s="178"/>
      <c r="D48" s="178"/>
      <c r="E48" s="178"/>
      <c r="F48" s="178"/>
    </row>
    <row r="49" spans="1:6" ht="12" customHeight="1" x14ac:dyDescent="0.25">
      <c r="A49" s="178"/>
      <c r="B49" s="178"/>
      <c r="C49" s="178"/>
      <c r="D49" s="178"/>
      <c r="E49" s="178"/>
      <c r="F49" s="178"/>
    </row>
    <row r="50" spans="1:6" ht="12" customHeight="1" x14ac:dyDescent="0.25">
      <c r="A50" s="178"/>
      <c r="B50" s="178"/>
      <c r="C50" s="179" t="s">
        <v>48</v>
      </c>
      <c r="D50" s="179" t="s">
        <v>49</v>
      </c>
      <c r="E50" s="179" t="s">
        <v>50</v>
      </c>
      <c r="F50" s="178"/>
    </row>
    <row r="51" spans="1:6" ht="12" customHeight="1" x14ac:dyDescent="0.25">
      <c r="A51" s="177"/>
      <c r="B51" s="97" t="s">
        <v>18</v>
      </c>
      <c r="C51" s="183">
        <v>1.8402235853508038</v>
      </c>
      <c r="D51" s="183">
        <v>1.4772603535261879</v>
      </c>
      <c r="E51" s="183">
        <v>96.682516061122996</v>
      </c>
      <c r="F51" s="178"/>
    </row>
    <row r="52" spans="1:6" ht="12" customHeight="1" x14ac:dyDescent="0.25">
      <c r="A52" s="177"/>
      <c r="B52" s="180" t="s">
        <v>38</v>
      </c>
      <c r="C52" s="183">
        <v>2.1973937261957994</v>
      </c>
      <c r="D52" s="183">
        <v>3.2564954829256205</v>
      </c>
      <c r="E52" s="183">
        <v>94.546110790878572</v>
      </c>
      <c r="F52" s="178"/>
    </row>
    <row r="53" spans="1:6" ht="12" customHeight="1" x14ac:dyDescent="0.25">
      <c r="A53" s="177"/>
      <c r="B53" s="97" t="s">
        <v>21</v>
      </c>
      <c r="C53" s="183">
        <v>3.835334476843911</v>
      </c>
      <c r="D53" s="183">
        <v>2.6895368782161233</v>
      </c>
      <c r="E53" s="183">
        <v>93.475128644939957</v>
      </c>
      <c r="F53" s="178"/>
    </row>
    <row r="54" spans="1:6" ht="12" customHeight="1" x14ac:dyDescent="0.25">
      <c r="A54" s="177"/>
      <c r="B54" s="97" t="s">
        <v>11</v>
      </c>
      <c r="C54" s="183">
        <v>6.9305722932742757</v>
      </c>
      <c r="D54" s="183">
        <v>3.9756200667545789</v>
      </c>
      <c r="E54" s="183">
        <v>89.093807639971146</v>
      </c>
      <c r="F54" s="178"/>
    </row>
    <row r="55" spans="1:6" ht="12" customHeight="1" x14ac:dyDescent="0.25">
      <c r="A55" s="177"/>
      <c r="B55" s="180" t="s">
        <v>12</v>
      </c>
      <c r="C55" s="183">
        <v>15.946225439503619</v>
      </c>
      <c r="D55" s="183">
        <v>12.368148914167529</v>
      </c>
      <c r="E55" s="183">
        <v>71.685625646328859</v>
      </c>
      <c r="F55" s="178"/>
    </row>
    <row r="56" spans="1:6" ht="12" customHeight="1" x14ac:dyDescent="0.25">
      <c r="A56" s="177"/>
      <c r="B56" s="180" t="s">
        <v>32</v>
      </c>
      <c r="C56" s="183">
        <v>14.277832270720941</v>
      </c>
      <c r="D56" s="183">
        <v>15.763446133725683</v>
      </c>
      <c r="E56" s="183">
        <v>69.958721595553371</v>
      </c>
      <c r="F56" s="178"/>
    </row>
    <row r="57" spans="1:6" ht="12" customHeight="1" x14ac:dyDescent="0.25">
      <c r="A57" s="177"/>
      <c r="B57" s="180" t="s">
        <v>37</v>
      </c>
      <c r="C57" s="183">
        <v>24.333925399644759</v>
      </c>
      <c r="D57" s="183">
        <v>6.3943161634103021</v>
      </c>
      <c r="E57" s="183">
        <v>69.271758436944936</v>
      </c>
      <c r="F57" s="178"/>
    </row>
    <row r="58" spans="1:6" ht="12" customHeight="1" x14ac:dyDescent="0.25">
      <c r="A58" s="177"/>
      <c r="B58" s="180" t="s">
        <v>13</v>
      </c>
      <c r="C58" s="183">
        <v>12.69283966379402</v>
      </c>
      <c r="D58" s="183">
        <v>19.22544951590595</v>
      </c>
      <c r="E58" s="183">
        <v>68.081710820300032</v>
      </c>
      <c r="F58" s="178"/>
    </row>
    <row r="59" spans="1:6" s="32" customFormat="1" ht="12" customHeight="1" x14ac:dyDescent="0.25">
      <c r="A59" s="177"/>
      <c r="B59" s="180" t="s">
        <v>16</v>
      </c>
      <c r="C59" s="183">
        <v>16.64223444553993</v>
      </c>
      <c r="D59" s="183">
        <v>16.418452597166727</v>
      </c>
      <c r="E59" s="183">
        <v>66.939312957293339</v>
      </c>
      <c r="F59" s="177"/>
    </row>
    <row r="60" spans="1:6" s="32" customFormat="1" ht="12" customHeight="1" x14ac:dyDescent="0.25">
      <c r="A60" s="177"/>
      <c r="B60" s="180" t="s">
        <v>10</v>
      </c>
      <c r="C60" s="183">
        <v>23.721133373369003</v>
      </c>
      <c r="D60" s="183">
        <v>16.017906862477478</v>
      </c>
      <c r="E60" s="183">
        <v>60.260959764153519</v>
      </c>
      <c r="F60" s="177"/>
    </row>
    <row r="61" spans="1:6" s="32" customFormat="1" ht="12" customHeight="1" x14ac:dyDescent="0.25">
      <c r="A61" s="177"/>
      <c r="B61" s="97" t="s">
        <v>8</v>
      </c>
      <c r="C61" s="183">
        <v>28.606115790272401</v>
      </c>
      <c r="D61" s="183">
        <v>12.686850292131421</v>
      </c>
      <c r="E61" s="183">
        <v>58.707033917596178</v>
      </c>
      <c r="F61" s="177"/>
    </row>
    <row r="62" spans="1:6" ht="12" customHeight="1" x14ac:dyDescent="0.25">
      <c r="A62" s="177"/>
      <c r="B62" s="180" t="s">
        <v>14</v>
      </c>
      <c r="C62" s="183">
        <v>34.587434932742362</v>
      </c>
      <c r="D62" s="183">
        <v>24.425346595887234</v>
      </c>
      <c r="E62" s="183">
        <v>40.987218471370404</v>
      </c>
      <c r="F62" s="178"/>
    </row>
    <row r="63" spans="1:6" ht="12" customHeight="1" x14ac:dyDescent="0.25">
      <c r="A63" s="177"/>
      <c r="B63" s="180" t="s">
        <v>15</v>
      </c>
      <c r="C63" s="183">
        <v>50.976909413854358</v>
      </c>
      <c r="D63" s="183">
        <v>10.301953818827709</v>
      </c>
      <c r="E63" s="183">
        <v>38.721136767317937</v>
      </c>
      <c r="F63" s="178"/>
    </row>
    <row r="64" spans="1:6" ht="12" customHeight="1" x14ac:dyDescent="0.25">
      <c r="A64" s="177"/>
      <c r="B64" s="97" t="s">
        <v>24</v>
      </c>
      <c r="C64" s="183">
        <v>56.808035714285708</v>
      </c>
      <c r="D64" s="183">
        <v>12.276785714285714</v>
      </c>
      <c r="E64" s="183">
        <v>30.915178571428569</v>
      </c>
      <c r="F64" s="178"/>
    </row>
    <row r="65" spans="1:6" ht="12" customHeight="1" x14ac:dyDescent="0.25">
      <c r="A65" s="177"/>
      <c r="B65" s="180" t="s">
        <v>29</v>
      </c>
      <c r="C65" s="183">
        <v>56.314878892733567</v>
      </c>
      <c r="D65" s="183">
        <v>25.519031141868513</v>
      </c>
      <c r="E65" s="183">
        <v>18.166089965397923</v>
      </c>
      <c r="F65" s="178"/>
    </row>
    <row r="66" spans="1:6" ht="12" customHeight="1" x14ac:dyDescent="0.25">
      <c r="A66" s="178"/>
      <c r="B66" s="97" t="s">
        <v>82</v>
      </c>
      <c r="C66" s="183">
        <v>10.855316758313249</v>
      </c>
      <c r="D66" s="183">
        <v>8.1650984197551271</v>
      </c>
      <c r="E66" s="183">
        <v>80.979584821931624</v>
      </c>
      <c r="F66" s="178"/>
    </row>
    <row r="67" spans="1:6" ht="12" customHeight="1" x14ac:dyDescent="0.25">
      <c r="A67" s="178"/>
      <c r="B67" s="178"/>
      <c r="C67" s="178"/>
      <c r="D67" s="178"/>
      <c r="E67" s="178"/>
      <c r="F67" s="178"/>
    </row>
    <row r="68" spans="1:6" ht="12" customHeight="1" x14ac:dyDescent="0.25">
      <c r="A68" s="178"/>
      <c r="B68" s="178"/>
      <c r="C68" s="178"/>
      <c r="D68" s="178"/>
      <c r="E68" s="178"/>
      <c r="F68" s="178"/>
    </row>
    <row r="69" spans="1:6" ht="12" customHeight="1" x14ac:dyDescent="0.25">
      <c r="A69" s="178"/>
      <c r="B69" s="178"/>
      <c r="C69" s="178"/>
      <c r="D69" s="178"/>
      <c r="E69" s="178"/>
      <c r="F69" s="178"/>
    </row>
  </sheetData>
  <sortState xmlns:xlrd2="http://schemas.microsoft.com/office/spreadsheetml/2017/richdata2" ref="B51:E65">
    <sortCondition descending="1" ref="E51:E65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400-000000000000}"/>
    <hyperlink ref="B36" r:id="rId1" xr:uid="{00000000-0004-0000-1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67"/>
  <sheetViews>
    <sheetView showGridLines="0" topLeftCell="A10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156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3" t="s">
        <v>126</v>
      </c>
      <c r="C33" s="260"/>
      <c r="D33" s="260"/>
      <c r="E33" s="260"/>
      <c r="F33" s="260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10" t="s">
        <v>178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8" spans="1:17" ht="12" customHeight="1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2" customHeight="1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ht="12" customHeight="1" x14ac:dyDescent="0.25">
      <c r="A50" s="178"/>
      <c r="B50" s="178"/>
      <c r="C50" s="179" t="s">
        <v>51</v>
      </c>
      <c r="D50" s="179" t="s">
        <v>52</v>
      </c>
      <c r="E50" s="178" t="s">
        <v>53</v>
      </c>
      <c r="F50" s="178"/>
      <c r="G50" s="178"/>
      <c r="H50" s="178"/>
      <c r="I50" s="178"/>
      <c r="J50" s="178"/>
      <c r="K50" s="178"/>
    </row>
    <row r="51" spans="1:11" ht="12" customHeight="1" x14ac:dyDescent="0.25">
      <c r="A51" s="177"/>
      <c r="B51" s="180" t="s">
        <v>15</v>
      </c>
      <c r="C51" s="181">
        <v>33.711691259931897</v>
      </c>
      <c r="D51" s="181">
        <v>26.447219069239502</v>
      </c>
      <c r="E51" s="181">
        <v>39.841089670828609</v>
      </c>
      <c r="F51" s="178"/>
      <c r="G51" s="178"/>
    </row>
    <row r="52" spans="1:11" ht="12" customHeight="1" x14ac:dyDescent="0.25">
      <c r="A52" s="177"/>
      <c r="B52" s="180" t="s">
        <v>14</v>
      </c>
      <c r="C52" s="181">
        <v>34.821146731650657</v>
      </c>
      <c r="D52" s="181">
        <v>26.909430674629732</v>
      </c>
      <c r="E52" s="181">
        <v>38.269422593719618</v>
      </c>
      <c r="F52" s="178"/>
      <c r="G52" s="178"/>
    </row>
    <row r="53" spans="1:11" ht="12" customHeight="1" x14ac:dyDescent="0.25">
      <c r="A53" s="177"/>
      <c r="B53" s="97" t="s">
        <v>29</v>
      </c>
      <c r="C53" s="181">
        <v>26.532826912642431</v>
      </c>
      <c r="D53" s="181">
        <v>36.625067824199675</v>
      </c>
      <c r="E53" s="181">
        <v>36.84210526315789</v>
      </c>
      <c r="F53" s="178"/>
      <c r="G53" s="178"/>
    </row>
    <row r="54" spans="1:11" s="32" customFormat="1" ht="12" customHeight="1" x14ac:dyDescent="0.25">
      <c r="A54" s="177"/>
      <c r="B54" s="180" t="s">
        <v>24</v>
      </c>
      <c r="C54" s="181">
        <v>25.418569254185691</v>
      </c>
      <c r="D54" s="181">
        <v>40.943683409436829</v>
      </c>
      <c r="E54" s="181">
        <v>33.637747336377473</v>
      </c>
      <c r="F54" s="177"/>
      <c r="G54" s="177"/>
    </row>
    <row r="55" spans="1:11" s="32" customFormat="1" ht="12" customHeight="1" x14ac:dyDescent="0.25">
      <c r="A55" s="177"/>
      <c r="B55" s="180" t="s">
        <v>37</v>
      </c>
      <c r="C55" s="181">
        <v>31.669865642994242</v>
      </c>
      <c r="D55" s="181">
        <v>40.115163147792707</v>
      </c>
      <c r="E55" s="181">
        <v>28.214971209213051</v>
      </c>
      <c r="F55" s="177"/>
      <c r="G55" s="177"/>
    </row>
    <row r="56" spans="1:11" s="32" customFormat="1" ht="12" customHeight="1" x14ac:dyDescent="0.25">
      <c r="A56" s="177"/>
      <c r="B56" s="180" t="s">
        <v>12</v>
      </c>
      <c r="C56" s="181">
        <v>57.352637021716646</v>
      </c>
      <c r="D56" s="181">
        <v>25.253360910031024</v>
      </c>
      <c r="E56" s="181">
        <v>17.394002068252327</v>
      </c>
      <c r="F56" s="177"/>
      <c r="G56" s="177"/>
    </row>
    <row r="57" spans="1:11" ht="12" customHeight="1" x14ac:dyDescent="0.25">
      <c r="A57" s="177"/>
      <c r="B57" s="180" t="s">
        <v>18</v>
      </c>
      <c r="C57" s="181">
        <v>53.18973254352899</v>
      </c>
      <c r="D57" s="181">
        <v>30.350026925148089</v>
      </c>
      <c r="E57" s="181">
        <v>16.460240531322924</v>
      </c>
      <c r="F57" s="178"/>
      <c r="G57" s="178"/>
    </row>
    <row r="58" spans="1:11" ht="12" customHeight="1" x14ac:dyDescent="0.25">
      <c r="A58" s="177"/>
      <c r="B58" s="180" t="s">
        <v>21</v>
      </c>
      <c r="C58" s="181">
        <v>51.198000881963836</v>
      </c>
      <c r="D58" s="181">
        <v>33.066294281934439</v>
      </c>
      <c r="E58" s="181">
        <v>15.73570483610172</v>
      </c>
      <c r="F58" s="178"/>
      <c r="G58" s="178"/>
    </row>
    <row r="59" spans="1:11" ht="12" customHeight="1" x14ac:dyDescent="0.25">
      <c r="A59" s="177"/>
      <c r="B59" s="180" t="s">
        <v>38</v>
      </c>
      <c r="C59" s="181">
        <v>46.396709010993433</v>
      </c>
      <c r="D59" s="181">
        <v>39.415929915613084</v>
      </c>
      <c r="E59" s="181">
        <v>14.187361073393481</v>
      </c>
      <c r="F59" s="178"/>
      <c r="G59" s="178"/>
    </row>
    <row r="60" spans="1:11" ht="12" customHeight="1" x14ac:dyDescent="0.25">
      <c r="A60" s="177"/>
      <c r="B60" s="180" t="s">
        <v>10</v>
      </c>
      <c r="C60" s="181">
        <v>74.10542516352443</v>
      </c>
      <c r="D60" s="181">
        <v>12.884076293079755</v>
      </c>
      <c r="E60" s="181">
        <v>13.010498543395812</v>
      </c>
      <c r="F60" s="178"/>
      <c r="G60" s="178"/>
    </row>
    <row r="61" spans="1:11" ht="12" customHeight="1" x14ac:dyDescent="0.25">
      <c r="A61" s="177"/>
      <c r="B61" s="180" t="s">
        <v>13</v>
      </c>
      <c r="C61" s="181">
        <v>56.171525856565232</v>
      </c>
      <c r="D61" s="181">
        <v>32.198340072355819</v>
      </c>
      <c r="E61" s="181">
        <v>11.630134071078952</v>
      </c>
      <c r="F61" s="178"/>
      <c r="G61" s="178"/>
    </row>
    <row r="62" spans="1:11" ht="12" customHeight="1" x14ac:dyDescent="0.25">
      <c r="A62" s="177"/>
      <c r="B62" s="97" t="s">
        <v>8</v>
      </c>
      <c r="C62" s="181">
        <v>71.13845418707443</v>
      </c>
      <c r="D62" s="181">
        <v>18.319197228527056</v>
      </c>
      <c r="E62" s="181">
        <v>10.542348584398518</v>
      </c>
      <c r="F62" s="178"/>
      <c r="G62" s="178"/>
    </row>
    <row r="63" spans="1:11" ht="12" customHeight="1" x14ac:dyDescent="0.25">
      <c r="A63" s="177"/>
      <c r="B63" s="97" t="s">
        <v>11</v>
      </c>
      <c r="C63" s="181">
        <v>69.846809798324784</v>
      </c>
      <c r="D63" s="181">
        <v>23.657184435154694</v>
      </c>
      <c r="E63" s="181">
        <v>6.4960057665205202</v>
      </c>
      <c r="F63" s="178"/>
      <c r="G63" s="178"/>
    </row>
    <row r="64" spans="1:11" ht="12" customHeight="1" x14ac:dyDescent="0.25">
      <c r="A64" s="177"/>
      <c r="B64" s="180" t="s">
        <v>16</v>
      </c>
      <c r="C64" s="181">
        <v>64.968505389663449</v>
      </c>
      <c r="D64" s="181">
        <v>28.933531876762515</v>
      </c>
      <c r="E64" s="181">
        <v>6.0979627335740449</v>
      </c>
      <c r="F64" s="178"/>
      <c r="G64" s="178"/>
    </row>
    <row r="65" spans="1:11" ht="12" customHeight="1" x14ac:dyDescent="0.25">
      <c r="A65" s="177"/>
      <c r="B65" s="180" t="s">
        <v>32</v>
      </c>
      <c r="C65" s="181">
        <v>72.76189232710972</v>
      </c>
      <c r="D65" s="181">
        <v>23.16882099490795</v>
      </c>
      <c r="E65" s="181">
        <v>4.0692866779823307</v>
      </c>
      <c r="F65" s="178"/>
      <c r="G65" s="178"/>
    </row>
    <row r="66" spans="1:11" ht="12" customHeight="1" x14ac:dyDescent="0.25">
      <c r="A66" s="178"/>
      <c r="B66" s="97" t="s">
        <v>82</v>
      </c>
      <c r="C66" s="181">
        <v>61.873123220655437</v>
      </c>
      <c r="D66" s="181">
        <v>26.900609106532396</v>
      </c>
      <c r="E66" s="181">
        <v>11.226267672812172</v>
      </c>
      <c r="F66" s="178"/>
      <c r="G66" s="178"/>
    </row>
    <row r="67" spans="1:11" ht="12" customHeight="1" x14ac:dyDescent="0.25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</row>
  </sheetData>
  <sortState xmlns:xlrd2="http://schemas.microsoft.com/office/spreadsheetml/2017/richdata2" ref="B51:E65">
    <sortCondition descending="1" ref="E51:E65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500-000000000000}"/>
    <hyperlink ref="B36" r:id="rId1" xr:uid="{00000000-0004-0000-15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7"/>
  <sheetViews>
    <sheetView showGridLines="0" topLeftCell="A7" workbookViewId="0">
      <selection activeCell="G22" sqref="G22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157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85" customFormat="1" ht="15" customHeight="1" x14ac:dyDescent="0.25">
      <c r="A20" s="39" t="s">
        <v>6</v>
      </c>
      <c r="B20" s="262" t="s">
        <v>184</v>
      </c>
      <c r="C20" s="260"/>
      <c r="D20" s="260"/>
      <c r="E20" s="260"/>
      <c r="F20" s="260"/>
    </row>
    <row r="21" spans="1:6" s="85" customFormat="1" ht="15" customHeight="1" x14ac:dyDescent="0.25">
      <c r="A21" s="59" t="s">
        <v>5</v>
      </c>
      <c r="B21" s="261" t="s">
        <v>59</v>
      </c>
      <c r="C21" s="203"/>
      <c r="D21" s="203"/>
      <c r="E21" s="203"/>
      <c r="F21" s="203"/>
    </row>
    <row r="22" spans="1:6" s="85" customFormat="1" ht="15" customHeight="1" x14ac:dyDescent="0.25">
      <c r="A22" s="59" t="s">
        <v>2</v>
      </c>
      <c r="B22" s="213" t="s">
        <v>186</v>
      </c>
      <c r="C22" s="203"/>
      <c r="D22" s="203"/>
      <c r="E22" s="203"/>
      <c r="F22" s="20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:11" ht="15" customHeight="1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ht="15" customHeight="1" x14ac:dyDescent="0.25">
      <c r="A50" s="180"/>
      <c r="B50" s="180"/>
      <c r="C50" s="180" t="s">
        <v>51</v>
      </c>
      <c r="D50" s="180" t="s">
        <v>52</v>
      </c>
      <c r="E50" s="180" t="s">
        <v>53</v>
      </c>
      <c r="F50" s="180"/>
      <c r="G50" s="178"/>
      <c r="H50" s="178"/>
      <c r="I50" s="178"/>
      <c r="J50" s="178"/>
      <c r="K50" s="178"/>
    </row>
    <row r="51" spans="1:11" ht="15" customHeight="1" x14ac:dyDescent="0.25">
      <c r="A51" s="180"/>
      <c r="B51" s="180" t="s">
        <v>75</v>
      </c>
      <c r="C51" s="181">
        <v>45.873254564983888</v>
      </c>
      <c r="D51" s="181">
        <v>21.035445757250269</v>
      </c>
      <c r="E51" s="181">
        <v>33.091299677765846</v>
      </c>
      <c r="F51" s="181">
        <f>SUM(C51:E51)</f>
        <v>100</v>
      </c>
    </row>
    <row r="52" spans="1:11" ht="15" customHeight="1" x14ac:dyDescent="0.25">
      <c r="A52" s="180"/>
      <c r="B52" s="97" t="s">
        <v>76</v>
      </c>
      <c r="C52" s="181">
        <v>56.969933619679814</v>
      </c>
      <c r="D52" s="181">
        <v>20.519328387348693</v>
      </c>
      <c r="E52" s="181">
        <v>22.510737992971496</v>
      </c>
      <c r="F52" s="181">
        <f t="shared" ref="F52:F56" si="0">SUM(C52:E52)</f>
        <v>100.00000000000001</v>
      </c>
    </row>
    <row r="53" spans="1:11" s="32" customFormat="1" ht="15" customHeight="1" x14ac:dyDescent="0.25">
      <c r="A53" s="180"/>
      <c r="B53" s="180" t="s">
        <v>49</v>
      </c>
      <c r="C53" s="181">
        <v>58.607092277359698</v>
      </c>
      <c r="D53" s="181">
        <v>23.234567215573019</v>
      </c>
      <c r="E53" s="181">
        <v>18.158340507067287</v>
      </c>
      <c r="F53" s="181">
        <f t="shared" si="0"/>
        <v>100</v>
      </c>
    </row>
    <row r="54" spans="1:11" s="32" customFormat="1" ht="15" customHeight="1" x14ac:dyDescent="0.25">
      <c r="A54" s="180"/>
      <c r="B54" s="180" t="s">
        <v>77</v>
      </c>
      <c r="C54" s="181">
        <v>63.360328189431627</v>
      </c>
      <c r="D54" s="181">
        <v>24.877779194830591</v>
      </c>
      <c r="E54" s="181">
        <v>11.761892615737789</v>
      </c>
      <c r="F54" s="181">
        <f t="shared" si="0"/>
        <v>100.00000000000001</v>
      </c>
    </row>
    <row r="55" spans="1:11" s="32" customFormat="1" ht="15" customHeight="1" x14ac:dyDescent="0.25">
      <c r="A55" s="180"/>
      <c r="B55" s="180" t="s">
        <v>78</v>
      </c>
      <c r="C55" s="181">
        <v>62.376134227564918</v>
      </c>
      <c r="D55" s="181">
        <v>28.724353371031331</v>
      </c>
      <c r="E55" s="181">
        <v>8.8995124014037472</v>
      </c>
      <c r="F55" s="181">
        <f t="shared" si="0"/>
        <v>100</v>
      </c>
    </row>
    <row r="56" spans="1:11" ht="15" customHeight="1" x14ac:dyDescent="0.25">
      <c r="A56" s="180"/>
      <c r="B56" s="97" t="s">
        <v>82</v>
      </c>
      <c r="C56" s="181">
        <v>61.59642730439483</v>
      </c>
      <c r="D56" s="181">
        <v>27.026565453202565</v>
      </c>
      <c r="E56" s="181">
        <v>11.377007242402607</v>
      </c>
      <c r="F56" s="181">
        <f t="shared" si="0"/>
        <v>100</v>
      </c>
    </row>
    <row r="57" spans="1:11" ht="15" customHeight="1" x14ac:dyDescent="0.25">
      <c r="A57" s="180"/>
      <c r="B57" s="180"/>
      <c r="C57" s="180"/>
      <c r="D57" s="180"/>
      <c r="E57" s="180"/>
      <c r="F57" s="180"/>
      <c r="G57" s="178"/>
      <c r="H57" s="178"/>
      <c r="I57" s="178"/>
      <c r="J57" s="178"/>
      <c r="K57" s="178"/>
    </row>
  </sheetData>
  <mergeCells count="4">
    <mergeCell ref="B2:F2"/>
    <mergeCell ref="B20:F20"/>
    <mergeCell ref="B21:F21"/>
    <mergeCell ref="B22:F22"/>
  </mergeCells>
  <hyperlinks>
    <hyperlink ref="F1" location="Contents!A1" display="[contents Ç]" xr:uid="{00000000-0004-0000-1600-000000000000}"/>
    <hyperlink ref="B22" r:id="rId1" xr:uid="{00000000-0004-0000-16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66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158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3" t="s">
        <v>126</v>
      </c>
      <c r="C33" s="260"/>
      <c r="D33" s="260"/>
      <c r="E33" s="260"/>
      <c r="F33" s="260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10" t="s">
        <v>178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8" spans="1:17" ht="12" customHeight="1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2" customHeight="1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ht="12" customHeight="1" x14ac:dyDescent="0.25">
      <c r="A50" s="178"/>
      <c r="C50" s="179" t="s">
        <v>54</v>
      </c>
      <c r="D50" s="179" t="s">
        <v>55</v>
      </c>
      <c r="E50" s="179" t="s">
        <v>56</v>
      </c>
      <c r="F50" s="178"/>
      <c r="H50" s="178"/>
      <c r="I50" s="178"/>
    </row>
    <row r="51" spans="1:11" s="32" customFormat="1" ht="12" customHeight="1" x14ac:dyDescent="0.25">
      <c r="A51" s="177"/>
      <c r="B51" s="180" t="s">
        <v>16</v>
      </c>
      <c r="C51" s="181">
        <v>84.502251322283172</v>
      </c>
      <c r="D51" s="181">
        <v>4.728759904834936</v>
      </c>
      <c r="E51" s="181">
        <v>10.768988772881888</v>
      </c>
    </row>
    <row r="52" spans="1:11" s="32" customFormat="1" ht="12" customHeight="1" x14ac:dyDescent="0.25">
      <c r="A52" s="177"/>
      <c r="B52" s="180" t="s">
        <v>15</v>
      </c>
      <c r="C52" s="181">
        <v>70.248667850799279</v>
      </c>
      <c r="D52" s="181">
        <v>2.6642984014209592</v>
      </c>
      <c r="E52" s="181">
        <v>27.087033747779753</v>
      </c>
    </row>
    <row r="53" spans="1:11" ht="12" customHeight="1" x14ac:dyDescent="0.25">
      <c r="A53" s="177"/>
      <c r="B53" s="180" t="s">
        <v>13</v>
      </c>
      <c r="C53" s="181">
        <v>69.98297510108533</v>
      </c>
      <c r="D53" s="181">
        <v>4.3519897850606508</v>
      </c>
      <c r="E53" s="181">
        <v>25.665035113854014</v>
      </c>
    </row>
    <row r="54" spans="1:11" ht="12" customHeight="1" x14ac:dyDescent="0.25">
      <c r="A54" s="177"/>
      <c r="B54" s="180" t="s">
        <v>32</v>
      </c>
      <c r="C54" s="181">
        <v>68.353018120263144</v>
      </c>
      <c r="D54" s="181">
        <v>6.0035394144577383</v>
      </c>
      <c r="E54" s="181">
        <v>25.643442465279115</v>
      </c>
    </row>
    <row r="55" spans="1:11" ht="12" customHeight="1" x14ac:dyDescent="0.25">
      <c r="A55" s="177"/>
      <c r="B55" s="180" t="s">
        <v>14</v>
      </c>
      <c r="C55" s="181">
        <v>67.286203108625102</v>
      </c>
      <c r="D55" s="181">
        <v>7.3763557620677034</v>
      </c>
      <c r="E55" s="181">
        <v>25.337441129307187</v>
      </c>
    </row>
    <row r="56" spans="1:11" ht="12" customHeight="1" x14ac:dyDescent="0.25">
      <c r="A56" s="177"/>
      <c r="B56" s="180" t="s">
        <v>29</v>
      </c>
      <c r="C56" s="181">
        <v>65.807117070654968</v>
      </c>
      <c r="D56" s="181">
        <v>17.844249613202681</v>
      </c>
      <c r="E56" s="181">
        <v>16.34863331614234</v>
      </c>
    </row>
    <row r="57" spans="1:11" ht="12" customHeight="1" x14ac:dyDescent="0.25">
      <c r="A57" s="177"/>
      <c r="B57" s="180" t="s">
        <v>11</v>
      </c>
      <c r="C57" s="181">
        <v>61.491645175384171</v>
      </c>
      <c r="D57" s="181">
        <v>5.0375452846964501</v>
      </c>
      <c r="E57" s="181">
        <v>33.470809539919379</v>
      </c>
    </row>
    <row r="58" spans="1:11" ht="12" customHeight="1" x14ac:dyDescent="0.25">
      <c r="A58" s="177"/>
      <c r="B58" s="180" t="s">
        <v>38</v>
      </c>
      <c r="C58" s="181">
        <v>56.945046307027184</v>
      </c>
      <c r="D58" s="181">
        <v>4.3943806750042826</v>
      </c>
      <c r="E58" s="181">
        <v>38.660573017968538</v>
      </c>
    </row>
    <row r="59" spans="1:11" ht="12" customHeight="1" x14ac:dyDescent="0.25">
      <c r="A59" s="177"/>
      <c r="B59" s="180" t="s">
        <v>21</v>
      </c>
      <c r="C59" s="181">
        <v>56.513202437373053</v>
      </c>
      <c r="D59" s="181">
        <v>2.5660121868652674</v>
      </c>
      <c r="E59" s="181">
        <v>40.920785375761682</v>
      </c>
    </row>
    <row r="60" spans="1:11" ht="12" customHeight="1" x14ac:dyDescent="0.25">
      <c r="A60" s="177"/>
      <c r="B60" s="97" t="s">
        <v>8</v>
      </c>
      <c r="C60" s="181">
        <v>54.799301919720769</v>
      </c>
      <c r="D60" s="181">
        <v>6.2334016237954319</v>
      </c>
      <c r="E60" s="181">
        <v>38.967296456483801</v>
      </c>
    </row>
    <row r="61" spans="1:11" ht="12" customHeight="1" x14ac:dyDescent="0.25">
      <c r="A61" s="177"/>
      <c r="B61" s="180" t="s">
        <v>18</v>
      </c>
      <c r="C61" s="181">
        <v>53.62053491294202</v>
      </c>
      <c r="D61" s="181">
        <v>3.0551068030874169</v>
      </c>
      <c r="E61" s="181">
        <v>43.324358283970561</v>
      </c>
    </row>
    <row r="62" spans="1:11" ht="12" customHeight="1" x14ac:dyDescent="0.25">
      <c r="A62" s="178"/>
      <c r="B62" s="180" t="s">
        <v>37</v>
      </c>
      <c r="C62" s="181">
        <v>50.176056338028175</v>
      </c>
      <c r="D62" s="181">
        <v>7.7464788732394361</v>
      </c>
      <c r="E62" s="181">
        <v>42.077464788732392</v>
      </c>
    </row>
    <row r="63" spans="1:11" ht="12" customHeight="1" x14ac:dyDescent="0.25">
      <c r="A63" s="178"/>
      <c r="B63" s="97" t="s">
        <v>12</v>
      </c>
      <c r="C63" s="181">
        <v>50.175801447776621</v>
      </c>
      <c r="D63" s="181">
        <v>6.5977249224405368</v>
      </c>
      <c r="E63" s="181">
        <v>43.226473629782838</v>
      </c>
      <c r="F63" s="178"/>
      <c r="G63" s="178"/>
    </row>
    <row r="64" spans="1:11" ht="12" customHeight="1" x14ac:dyDescent="0.25">
      <c r="B64" s="180" t="s">
        <v>24</v>
      </c>
      <c r="C64" s="181">
        <v>49.648506151142357</v>
      </c>
      <c r="D64" s="181">
        <v>2.2847100175746924</v>
      </c>
      <c r="E64" s="181">
        <v>48.066783831282947</v>
      </c>
    </row>
    <row r="65" spans="2:5" ht="12" customHeight="1" x14ac:dyDescent="0.25">
      <c r="B65" s="180" t="s">
        <v>10</v>
      </c>
      <c r="C65" s="181">
        <v>45.896773484307154</v>
      </c>
      <c r="D65" s="181">
        <v>22.552630132468533</v>
      </c>
      <c r="E65" s="181">
        <v>31.550596383224317</v>
      </c>
    </row>
    <row r="66" spans="2:5" ht="12" customHeight="1" x14ac:dyDescent="0.25">
      <c r="B66" s="97" t="s">
        <v>82</v>
      </c>
      <c r="C66" s="181">
        <v>61.967638858271144</v>
      </c>
      <c r="D66" s="181">
        <v>6.0645098919513138</v>
      </c>
      <c r="E66" s="181">
        <v>31.967851249777539</v>
      </c>
    </row>
  </sheetData>
  <sortState xmlns:xlrd2="http://schemas.microsoft.com/office/spreadsheetml/2017/richdata2" ref="B51:E65">
    <sortCondition descending="1" ref="C51:C65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700-000000000000}"/>
    <hyperlink ref="B36" r:id="rId1" xr:uid="{00000000-0004-0000-17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71"/>
  <sheetViews>
    <sheetView showGridLines="0" topLeftCell="A16" workbookViewId="0">
      <selection activeCell="G35" sqref="G35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159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85" customFormat="1" ht="15" customHeight="1" x14ac:dyDescent="0.25">
      <c r="A33" s="39" t="s">
        <v>6</v>
      </c>
      <c r="B33" s="210" t="s">
        <v>183</v>
      </c>
      <c r="C33" s="260"/>
      <c r="D33" s="260"/>
      <c r="E33" s="260"/>
      <c r="F33" s="260"/>
    </row>
    <row r="34" spans="1:6" s="85" customFormat="1" ht="15" customHeight="1" x14ac:dyDescent="0.25">
      <c r="A34" s="59" t="s">
        <v>5</v>
      </c>
      <c r="B34" s="261" t="s">
        <v>59</v>
      </c>
      <c r="C34" s="203"/>
      <c r="D34" s="203"/>
      <c r="E34" s="203"/>
      <c r="F34" s="203"/>
    </row>
    <row r="35" spans="1:6" s="85" customFormat="1" ht="15" customHeight="1" x14ac:dyDescent="0.25">
      <c r="A35" s="59" t="s">
        <v>2</v>
      </c>
      <c r="B35" s="213" t="s">
        <v>186</v>
      </c>
      <c r="C35" s="203"/>
      <c r="D35" s="203"/>
      <c r="E35" s="203"/>
      <c r="F35" s="203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9" spans="1:9" ht="12" customHeight="1" x14ac:dyDescent="0.25">
      <c r="B49" s="134"/>
      <c r="C49" s="135"/>
    </row>
    <row r="50" spans="1:9" ht="12" customHeight="1" x14ac:dyDescent="0.25">
      <c r="B50" s="134" t="s">
        <v>62</v>
      </c>
      <c r="C50" s="138">
        <v>5.0736433215462462</v>
      </c>
    </row>
    <row r="51" spans="1:9" ht="12" customHeight="1" x14ac:dyDescent="0.25">
      <c r="B51" s="134" t="s">
        <v>63</v>
      </c>
      <c r="C51" s="138">
        <v>5.1167436735324534</v>
      </c>
    </row>
    <row r="52" spans="1:9" ht="12" customHeight="1" x14ac:dyDescent="0.25">
      <c r="B52" s="134" t="s">
        <v>64</v>
      </c>
      <c r="C52" s="138">
        <v>8.1950304480945722</v>
      </c>
    </row>
    <row r="53" spans="1:9" ht="12" customHeight="1" x14ac:dyDescent="0.25">
      <c r="B53" s="134" t="s">
        <v>65</v>
      </c>
      <c r="C53" s="138">
        <v>6.4079922690437812</v>
      </c>
    </row>
    <row r="54" spans="1:9" ht="12" customHeight="1" x14ac:dyDescent="0.25">
      <c r="B54" s="134" t="s">
        <v>66</v>
      </c>
      <c r="C54" s="138">
        <v>13.939982082180716</v>
      </c>
    </row>
    <row r="55" spans="1:9" ht="12" customHeight="1" x14ac:dyDescent="0.25">
      <c r="B55" s="97" t="s">
        <v>67</v>
      </c>
      <c r="C55" s="182">
        <v>2.1070379621936723</v>
      </c>
    </row>
    <row r="56" spans="1:9" ht="12" customHeight="1" x14ac:dyDescent="0.25">
      <c r="B56" s="97" t="s">
        <v>68</v>
      </c>
      <c r="C56" s="182">
        <v>24.925692553533214</v>
      </c>
    </row>
    <row r="57" spans="1:9" ht="12" customHeight="1" x14ac:dyDescent="0.25">
      <c r="B57" s="99" t="s">
        <v>69</v>
      </c>
      <c r="C57" s="184">
        <v>10.295833768177031</v>
      </c>
    </row>
    <row r="58" spans="1:9" ht="12" customHeight="1" x14ac:dyDescent="0.25">
      <c r="B58" s="97" t="s">
        <v>70</v>
      </c>
      <c r="C58" s="182">
        <v>23.820127864377561</v>
      </c>
    </row>
    <row r="59" spans="1:9" ht="12" customHeight="1" x14ac:dyDescent="0.25">
      <c r="B59" s="100" t="s">
        <v>71</v>
      </c>
      <c r="C59" s="185">
        <v>0.1</v>
      </c>
    </row>
    <row r="60" spans="1:9" ht="12" customHeight="1" x14ac:dyDescent="0.25">
      <c r="A60" s="20"/>
      <c r="B60" s="97"/>
      <c r="C60" s="97"/>
      <c r="D60" s="30"/>
      <c r="E60" s="30"/>
      <c r="F60" s="30"/>
      <c r="G60" s="30"/>
      <c r="H60" s="30"/>
      <c r="I60" s="30"/>
    </row>
    <row r="61" spans="1:9" s="32" customFormat="1" ht="12" customHeight="1" x14ac:dyDescent="0.25">
      <c r="B61" s="97"/>
      <c r="C61" s="97"/>
      <c r="D61" s="19"/>
      <c r="E61" s="19"/>
      <c r="F61" s="19"/>
    </row>
    <row r="62" spans="1:9" s="32" customFormat="1" ht="12" customHeight="1" x14ac:dyDescent="0.25">
      <c r="B62" s="97"/>
      <c r="C62" s="97"/>
      <c r="D62" s="19"/>
      <c r="E62" s="19"/>
      <c r="F62" s="19"/>
    </row>
    <row r="63" spans="1:9" s="32" customFormat="1" ht="12" customHeight="1" x14ac:dyDescent="0.25">
      <c r="B63" s="97"/>
      <c r="C63" s="97"/>
      <c r="D63" s="19"/>
      <c r="E63" s="19"/>
      <c r="F63" s="19"/>
    </row>
    <row r="64" spans="1:9" s="32" customFormat="1" ht="12" customHeight="1" x14ac:dyDescent="0.25">
      <c r="B64" s="99"/>
      <c r="C64" s="101"/>
    </row>
    <row r="65" spans="2:3" ht="12" customHeight="1" x14ac:dyDescent="0.25">
      <c r="B65" s="97"/>
      <c r="C65" s="97"/>
    </row>
    <row r="66" spans="2:3" ht="12" customHeight="1" x14ac:dyDescent="0.25">
      <c r="B66" s="97"/>
      <c r="C66" s="97"/>
    </row>
    <row r="67" spans="2:3" ht="12" customHeight="1" x14ac:dyDescent="0.25">
      <c r="B67" s="100"/>
      <c r="C67" s="99"/>
    </row>
    <row r="68" spans="2:3" ht="12" customHeight="1" x14ac:dyDescent="0.25">
      <c r="B68" s="97"/>
      <c r="C68" s="97"/>
    </row>
    <row r="69" spans="2:3" ht="12" customHeight="1" x14ac:dyDescent="0.25">
      <c r="B69" s="100"/>
      <c r="C69" s="99"/>
    </row>
    <row r="70" spans="2:3" ht="12" customHeight="1" x14ac:dyDescent="0.25">
      <c r="B70" s="100"/>
      <c r="C70" s="99"/>
    </row>
    <row r="71" spans="2:3" ht="12" customHeight="1" x14ac:dyDescent="0.25">
      <c r="B71" s="97"/>
      <c r="C71" s="97"/>
    </row>
  </sheetData>
  <mergeCells count="4">
    <mergeCell ref="B2:F2"/>
    <mergeCell ref="B33:F33"/>
    <mergeCell ref="B34:F34"/>
    <mergeCell ref="B35:F35"/>
  </mergeCells>
  <hyperlinks>
    <hyperlink ref="F1" location="Contents!A1" display="[contents Ç]" xr:uid="{00000000-0004-0000-1800-000000000000}"/>
    <hyperlink ref="B35" r:id="rId1" xr:uid="{00000000-0004-0000-18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65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176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3" t="s">
        <v>130</v>
      </c>
      <c r="C33" s="260"/>
      <c r="D33" s="260"/>
      <c r="E33" s="260"/>
      <c r="F33" s="260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10" t="s">
        <v>182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8" spans="1:17" ht="12" customHeight="1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2" customHeight="1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ht="12" customHeight="1" x14ac:dyDescent="0.25">
      <c r="A50" s="178"/>
      <c r="C50" s="179" t="s">
        <v>127</v>
      </c>
      <c r="D50" s="179" t="s">
        <v>128</v>
      </c>
      <c r="E50" s="179" t="s">
        <v>129</v>
      </c>
      <c r="F50" s="178"/>
    </row>
    <row r="51" spans="1:11" ht="12" customHeight="1" x14ac:dyDescent="0.25">
      <c r="A51" s="177"/>
      <c r="B51" s="180" t="s">
        <v>24</v>
      </c>
      <c r="C51" s="181">
        <v>44.759825327510917</v>
      </c>
      <c r="D51" s="181">
        <v>37.772925764192138</v>
      </c>
      <c r="E51" s="181">
        <v>17.467248908296941</v>
      </c>
    </row>
    <row r="52" spans="1:11" ht="12" customHeight="1" x14ac:dyDescent="0.25">
      <c r="A52" s="177"/>
      <c r="B52" s="180" t="s">
        <v>37</v>
      </c>
      <c r="C52" s="181">
        <v>41.568627450980394</v>
      </c>
      <c r="D52" s="181">
        <v>48.627450980392155</v>
      </c>
      <c r="E52" s="181">
        <v>9.8039215686274517</v>
      </c>
    </row>
    <row r="53" spans="1:11" ht="12" customHeight="1" x14ac:dyDescent="0.25">
      <c r="A53" s="177"/>
      <c r="B53" s="180" t="s">
        <v>29</v>
      </c>
      <c r="C53" s="181">
        <v>40.197693574958812</v>
      </c>
      <c r="D53" s="181">
        <v>52.388797364085669</v>
      </c>
      <c r="E53" s="181">
        <v>7.4135090609555183</v>
      </c>
    </row>
    <row r="54" spans="1:11" ht="12" customHeight="1" x14ac:dyDescent="0.25">
      <c r="A54" s="177"/>
      <c r="B54" s="180" t="s">
        <v>21</v>
      </c>
      <c r="C54" s="181">
        <v>30.26610295946282</v>
      </c>
      <c r="D54" s="181">
        <v>56.988311365332009</v>
      </c>
      <c r="E54" s="181">
        <v>12.745585675205174</v>
      </c>
    </row>
    <row r="55" spans="1:11" ht="12" customHeight="1" x14ac:dyDescent="0.25">
      <c r="A55" s="177"/>
      <c r="B55" s="180" t="s">
        <v>18</v>
      </c>
      <c r="C55" s="181">
        <v>29.448554135843981</v>
      </c>
      <c r="D55" s="181">
        <v>51.809011432414252</v>
      </c>
      <c r="E55" s="181">
        <v>18.74243443174176</v>
      </c>
    </row>
    <row r="56" spans="1:11" ht="12" customHeight="1" x14ac:dyDescent="0.25">
      <c r="A56" s="178"/>
      <c r="B56" s="180" t="s">
        <v>14</v>
      </c>
      <c r="C56" s="181">
        <v>26.999437042597108</v>
      </c>
      <c r="D56" s="181">
        <v>43.477200225182962</v>
      </c>
      <c r="E56" s="181">
        <v>29.523362732219926</v>
      </c>
    </row>
    <row r="57" spans="1:11" ht="12" customHeight="1" x14ac:dyDescent="0.25">
      <c r="A57" s="178"/>
      <c r="B57" s="180" t="s">
        <v>13</v>
      </c>
      <c r="C57" s="181">
        <v>26.457541191381495</v>
      </c>
      <c r="D57" s="181">
        <v>49.255386565272495</v>
      </c>
      <c r="E57" s="181">
        <v>24.28707224334601</v>
      </c>
    </row>
    <row r="58" spans="1:11" ht="12" customHeight="1" x14ac:dyDescent="0.25">
      <c r="B58" s="97" t="s">
        <v>12</v>
      </c>
      <c r="C58" s="181">
        <v>23.220973782771537</v>
      </c>
      <c r="D58" s="181">
        <v>44.044943820224717</v>
      </c>
      <c r="E58" s="181">
        <v>32.734082397003746</v>
      </c>
    </row>
    <row r="59" spans="1:11" ht="12" customHeight="1" x14ac:dyDescent="0.25">
      <c r="B59" s="180" t="s">
        <v>10</v>
      </c>
      <c r="C59" s="181">
        <v>21.386589900443806</v>
      </c>
      <c r="D59" s="181">
        <v>60.657310783255369</v>
      </c>
      <c r="E59" s="181">
        <v>17.956099316300829</v>
      </c>
    </row>
    <row r="60" spans="1:11" ht="12" customHeight="1" x14ac:dyDescent="0.25">
      <c r="B60" s="180" t="s">
        <v>8</v>
      </c>
      <c r="C60" s="181">
        <v>21.008215085884988</v>
      </c>
      <c r="D60" s="181">
        <v>53.226288274831965</v>
      </c>
      <c r="E60" s="181">
        <v>25.765496639283047</v>
      </c>
    </row>
    <row r="61" spans="1:11" ht="12" customHeight="1" x14ac:dyDescent="0.25">
      <c r="B61" s="97" t="s">
        <v>11</v>
      </c>
      <c r="C61" s="181">
        <v>16.74095648370146</v>
      </c>
      <c r="D61" s="181">
        <v>58.685817750928848</v>
      </c>
      <c r="E61" s="181">
        <v>24.573225765369685</v>
      </c>
    </row>
    <row r="62" spans="1:11" ht="12" customHeight="1" x14ac:dyDescent="0.25">
      <c r="B62" s="180" t="s">
        <v>16</v>
      </c>
      <c r="C62" s="181">
        <v>13.448056580947359</v>
      </c>
      <c r="D62" s="181">
        <v>70.015044824270248</v>
      </c>
      <c r="E62" s="181">
        <v>16.536898594782393</v>
      </c>
    </row>
    <row r="63" spans="1:11" ht="12" customHeight="1" x14ac:dyDescent="0.25">
      <c r="B63" s="180" t="s">
        <v>15</v>
      </c>
      <c r="C63" s="181">
        <v>10.405405405405405</v>
      </c>
      <c r="D63" s="181">
        <v>69.189189189189193</v>
      </c>
      <c r="E63" s="181">
        <v>20.405405405405403</v>
      </c>
    </row>
    <row r="64" spans="1:11" ht="12" customHeight="1" x14ac:dyDescent="0.25">
      <c r="B64" s="191" t="s">
        <v>32</v>
      </c>
      <c r="C64" s="181">
        <v>9.8841931117461268</v>
      </c>
      <c r="D64" s="181">
        <v>53.920890359452542</v>
      </c>
      <c r="E64" s="181">
        <v>36.194916528801322</v>
      </c>
    </row>
    <row r="65" spans="2:5" ht="12" customHeight="1" x14ac:dyDescent="0.25">
      <c r="B65" s="97" t="s">
        <v>82</v>
      </c>
      <c r="C65" s="181">
        <v>18.634700793880839</v>
      </c>
      <c r="D65" s="181">
        <v>58.458560629060244</v>
      </c>
      <c r="E65" s="181">
        <v>22.90673857705892</v>
      </c>
    </row>
  </sheetData>
  <sortState xmlns:xlrd2="http://schemas.microsoft.com/office/spreadsheetml/2017/richdata2" ref="B51:E64">
    <sortCondition descending="1" ref="C51:C64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900-000000000000}"/>
    <hyperlink ref="B36" r:id="rId1" xr:uid="{00000000-0004-0000-1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64"/>
  <sheetViews>
    <sheetView showGridLines="0" topLeftCell="A13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160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3" t="s">
        <v>131</v>
      </c>
      <c r="C33" s="260"/>
      <c r="D33" s="260"/>
      <c r="E33" s="260"/>
      <c r="F33" s="260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10" t="s">
        <v>179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6" ht="12" customHeight="1" x14ac:dyDescent="0.25">
      <c r="B50" s="97" t="s">
        <v>16</v>
      </c>
      <c r="C50" s="186">
        <v>58377</v>
      </c>
    </row>
    <row r="51" spans="1:6" ht="12" customHeight="1" x14ac:dyDescent="0.25">
      <c r="B51" s="180" t="s">
        <v>14</v>
      </c>
      <c r="C51" s="186">
        <v>46936</v>
      </c>
    </row>
    <row r="52" spans="1:6" ht="12" customHeight="1" x14ac:dyDescent="0.25">
      <c r="B52" s="180" t="s">
        <v>10</v>
      </c>
      <c r="C52" s="186">
        <v>38200</v>
      </c>
    </row>
    <row r="53" spans="1:6" ht="12" customHeight="1" x14ac:dyDescent="0.25">
      <c r="B53" s="98" t="s">
        <v>11</v>
      </c>
      <c r="C53" s="186">
        <v>20523</v>
      </c>
    </row>
    <row r="54" spans="1:6" ht="12" customHeight="1" x14ac:dyDescent="0.25">
      <c r="B54" s="97" t="s">
        <v>32</v>
      </c>
      <c r="C54" s="187">
        <v>18052</v>
      </c>
    </row>
    <row r="55" spans="1:6" ht="12" customHeight="1" x14ac:dyDescent="0.25">
      <c r="B55" s="180" t="s">
        <v>8</v>
      </c>
      <c r="C55" s="186">
        <v>6488</v>
      </c>
    </row>
    <row r="56" spans="1:6" ht="12" customHeight="1" x14ac:dyDescent="0.25">
      <c r="B56" s="180" t="s">
        <v>29</v>
      </c>
      <c r="C56" s="186">
        <v>1402</v>
      </c>
    </row>
    <row r="57" spans="1:6" ht="12" customHeight="1" x14ac:dyDescent="0.25">
      <c r="B57" s="97" t="s">
        <v>12</v>
      </c>
      <c r="C57" s="186">
        <v>967</v>
      </c>
    </row>
    <row r="58" spans="1:6" ht="12" customHeight="1" x14ac:dyDescent="0.25">
      <c r="A58" s="32"/>
      <c r="B58" s="180" t="s">
        <v>37</v>
      </c>
      <c r="C58" s="186">
        <v>575</v>
      </c>
      <c r="D58" s="32"/>
      <c r="E58" s="32"/>
      <c r="F58" s="32"/>
    </row>
    <row r="59" spans="1:6" ht="12" customHeight="1" x14ac:dyDescent="0.25">
      <c r="A59" s="32"/>
      <c r="B59" s="97" t="s">
        <v>15</v>
      </c>
      <c r="C59" s="186">
        <v>543</v>
      </c>
      <c r="D59" s="32"/>
      <c r="E59" s="32"/>
      <c r="F59" s="32"/>
    </row>
    <row r="60" spans="1:6" ht="12" customHeight="1" x14ac:dyDescent="0.25">
      <c r="A60" s="20"/>
      <c r="B60" s="97" t="s">
        <v>24</v>
      </c>
      <c r="C60" s="186">
        <v>504</v>
      </c>
      <c r="D60" s="30"/>
      <c r="E60" s="30"/>
      <c r="F60" s="30"/>
    </row>
    <row r="61" spans="1:6" ht="12" customHeight="1" x14ac:dyDescent="0.25">
      <c r="A61" s="20"/>
      <c r="B61" s="180" t="s">
        <v>21</v>
      </c>
      <c r="C61" s="186">
        <v>145</v>
      </c>
      <c r="D61" s="31"/>
      <c r="E61" s="31"/>
      <c r="F61" s="31"/>
    </row>
    <row r="62" spans="1:6" ht="12" customHeight="1" x14ac:dyDescent="0.25">
      <c r="A62" s="20"/>
      <c r="B62" s="180" t="s">
        <v>9</v>
      </c>
      <c r="C62" s="186">
        <v>-3341</v>
      </c>
      <c r="D62" s="30"/>
      <c r="E62" s="30"/>
      <c r="F62" s="30"/>
    </row>
    <row r="63" spans="1:6" s="32" customFormat="1" ht="12" customHeight="1" x14ac:dyDescent="0.25">
      <c r="B63" s="180" t="s">
        <v>38</v>
      </c>
      <c r="C63" s="186">
        <v>-7494</v>
      </c>
    </row>
    <row r="64" spans="1:6" s="32" customFormat="1" ht="12" customHeight="1" x14ac:dyDescent="0.25">
      <c r="B64" s="180" t="s">
        <v>18</v>
      </c>
      <c r="C64" s="186">
        <v>-14710</v>
      </c>
    </row>
  </sheetData>
  <sortState xmlns:xlrd2="http://schemas.microsoft.com/office/spreadsheetml/2017/richdata2" ref="B50:C64">
    <sortCondition descending="1" ref="C50:C64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A00-000000000000}"/>
    <hyperlink ref="B36" r:id="rId1" xr:uid="{00000000-0004-0000-1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62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9.140625" style="52" bestFit="1" customWidth="1"/>
    <col min="8" max="8" width="15" style="52" bestFit="1" customWidth="1"/>
    <col min="9" max="9" width="15.710937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161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3" t="s">
        <v>132</v>
      </c>
      <c r="C33" s="260"/>
      <c r="D33" s="260"/>
      <c r="E33" s="260"/>
      <c r="F33" s="260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10" t="s">
        <v>179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3" ht="12" customHeight="1" x14ac:dyDescent="0.25">
      <c r="B50" s="180" t="s">
        <v>32</v>
      </c>
      <c r="C50" s="181">
        <v>116.13897551934858</v>
      </c>
    </row>
    <row r="51" spans="1:3" ht="12" customHeight="1" x14ac:dyDescent="0.25">
      <c r="A51" s="32"/>
      <c r="B51" s="180" t="s">
        <v>21</v>
      </c>
      <c r="C51" s="181">
        <v>115.37169160735874</v>
      </c>
    </row>
    <row r="52" spans="1:3" ht="12" customHeight="1" x14ac:dyDescent="0.25">
      <c r="A52" s="32"/>
      <c r="B52" s="97" t="s">
        <v>11</v>
      </c>
      <c r="C52" s="181">
        <v>97.224856145887458</v>
      </c>
    </row>
    <row r="53" spans="1:3" ht="12" customHeight="1" x14ac:dyDescent="0.25">
      <c r="A53" s="20"/>
      <c r="B53" s="180" t="s">
        <v>12</v>
      </c>
      <c r="C53" s="181">
        <v>87.967479674796721</v>
      </c>
    </row>
    <row r="54" spans="1:3" ht="12" customHeight="1" x14ac:dyDescent="0.25">
      <c r="A54" s="20"/>
      <c r="B54" s="180" t="s">
        <v>37</v>
      </c>
      <c r="C54" s="181">
        <v>87.414187643020625</v>
      </c>
    </row>
    <row r="55" spans="1:3" ht="12" customHeight="1" x14ac:dyDescent="0.25">
      <c r="A55" s="20"/>
      <c r="B55" s="97" t="s">
        <v>18</v>
      </c>
      <c r="C55" s="181">
        <v>62.740418640584494</v>
      </c>
    </row>
    <row r="56" spans="1:3" s="32" customFormat="1" ht="12" customHeight="1" x14ac:dyDescent="0.25">
      <c r="B56" s="180" t="s">
        <v>29</v>
      </c>
      <c r="C56" s="181">
        <v>47.705002578648816</v>
      </c>
    </row>
    <row r="57" spans="1:3" s="32" customFormat="1" ht="12" customHeight="1" x14ac:dyDescent="0.25">
      <c r="B57" s="180" t="s">
        <v>38</v>
      </c>
      <c r="C57" s="181">
        <v>42.616006634090638</v>
      </c>
    </row>
    <row r="58" spans="1:3" ht="12" customHeight="1" x14ac:dyDescent="0.25">
      <c r="B58" s="97" t="s">
        <v>24</v>
      </c>
      <c r="C58" s="181">
        <v>37.813338266580331</v>
      </c>
    </row>
    <row r="59" spans="1:3" ht="12" customHeight="1" x14ac:dyDescent="0.25">
      <c r="B59" s="98" t="s">
        <v>8</v>
      </c>
      <c r="C59" s="181">
        <v>27.322062414141655</v>
      </c>
    </row>
    <row r="60" spans="1:3" ht="12" customHeight="1" x14ac:dyDescent="0.25">
      <c r="B60" s="180" t="s">
        <v>14</v>
      </c>
      <c r="C60" s="181">
        <v>1.7920057175879975</v>
      </c>
    </row>
    <row r="61" spans="1:3" ht="12" customHeight="1" x14ac:dyDescent="0.25">
      <c r="B61" s="180" t="s">
        <v>10</v>
      </c>
      <c r="C61" s="181">
        <v>-8.6082640205208207</v>
      </c>
    </row>
    <row r="62" spans="1:3" ht="12" customHeight="1" x14ac:dyDescent="0.25">
      <c r="B62" s="180" t="s">
        <v>15</v>
      </c>
      <c r="C62" s="181">
        <v>-31.431520330276982</v>
      </c>
    </row>
  </sheetData>
  <sortState xmlns:xlrd2="http://schemas.microsoft.com/office/spreadsheetml/2017/richdata2" ref="B50:C63">
    <sortCondition descending="1" ref="C50:C63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B00-000000000000}"/>
    <hyperlink ref="B36" r:id="rId1" xr:uid="{00000000-0004-0000-1B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61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9.140625" style="52" bestFit="1" customWidth="1"/>
    <col min="8" max="8" width="15" style="52" bestFit="1" customWidth="1"/>
    <col min="9" max="9" width="15.710937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162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3" t="s">
        <v>133</v>
      </c>
      <c r="C33" s="260"/>
      <c r="D33" s="260"/>
      <c r="E33" s="260"/>
      <c r="F33" s="260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10" t="s">
        <v>181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3" ht="12" customHeight="1" x14ac:dyDescent="0.25">
      <c r="A50" s="20"/>
      <c r="B50" s="180" t="s">
        <v>32</v>
      </c>
      <c r="C50" s="181">
        <v>136.83297610496132</v>
      </c>
    </row>
    <row r="51" spans="1:3" s="32" customFormat="1" ht="12" customHeight="1" x14ac:dyDescent="0.25">
      <c r="B51" s="98" t="s">
        <v>11</v>
      </c>
      <c r="C51" s="181">
        <v>45.938151405952397</v>
      </c>
    </row>
    <row r="52" spans="1:3" s="32" customFormat="1" ht="12" customHeight="1" x14ac:dyDescent="0.25">
      <c r="B52" s="180" t="s">
        <v>12</v>
      </c>
      <c r="C52" s="181">
        <v>15.755586382967607</v>
      </c>
    </row>
    <row r="53" spans="1:3" ht="12" customHeight="1" x14ac:dyDescent="0.25">
      <c r="B53" s="180" t="s">
        <v>18</v>
      </c>
      <c r="C53" s="181">
        <v>12.381789861571619</v>
      </c>
    </row>
    <row r="54" spans="1:3" ht="12" customHeight="1" x14ac:dyDescent="0.25">
      <c r="B54" s="97" t="s">
        <v>8</v>
      </c>
      <c r="C54" s="181">
        <v>12.19893386715745</v>
      </c>
    </row>
    <row r="55" spans="1:3" ht="12" customHeight="1" x14ac:dyDescent="0.25">
      <c r="B55" s="180" t="s">
        <v>38</v>
      </c>
      <c r="C55" s="181">
        <v>10.61801936855997</v>
      </c>
    </row>
    <row r="56" spans="1:3" ht="12" customHeight="1" x14ac:dyDescent="0.25">
      <c r="B56" s="180" t="s">
        <v>21</v>
      </c>
      <c r="C56" s="181">
        <v>6.3860086004812189</v>
      </c>
    </row>
    <row r="57" spans="1:3" ht="12" customHeight="1" x14ac:dyDescent="0.25">
      <c r="B57" s="180" t="s">
        <v>37</v>
      </c>
      <c r="C57" s="181">
        <v>2.7647111392754482</v>
      </c>
    </row>
    <row r="58" spans="1:3" ht="12" customHeight="1" x14ac:dyDescent="0.25">
      <c r="B58" s="180" t="s">
        <v>24</v>
      </c>
      <c r="C58" s="181">
        <v>-31.320829040664194</v>
      </c>
    </row>
    <row r="59" spans="1:3" ht="12" customHeight="1" x14ac:dyDescent="0.25">
      <c r="B59" s="180" t="s">
        <v>15</v>
      </c>
      <c r="C59" s="181">
        <v>-48.22380106571935</v>
      </c>
    </row>
    <row r="60" spans="1:3" ht="12" customHeight="1" x14ac:dyDescent="0.25">
      <c r="B60" s="180" t="s">
        <v>29</v>
      </c>
      <c r="C60" s="181">
        <v>-48.568064060292038</v>
      </c>
    </row>
    <row r="61" spans="1:3" ht="12" customHeight="1" x14ac:dyDescent="0.25">
      <c r="B61" s="180" t="s">
        <v>10</v>
      </c>
      <c r="C61" s="181">
        <v>-54.747232284912386</v>
      </c>
    </row>
  </sheetData>
  <sortState xmlns:xlrd2="http://schemas.microsoft.com/office/spreadsheetml/2017/richdata2" ref="B50:C61">
    <sortCondition descending="1" ref="C50:C61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C00-000000000000}"/>
    <hyperlink ref="B36" r:id="rId1" xr:uid="{00000000-0004-0000-1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showGridLines="0" topLeftCell="A22" workbookViewId="0">
      <selection activeCell="H40" sqref="H40"/>
    </sheetView>
  </sheetViews>
  <sheetFormatPr defaultColWidth="8.7109375" defaultRowHeight="12" customHeight="1" x14ac:dyDescent="0.25"/>
  <cols>
    <col min="1" max="1" width="8.7109375" style="85"/>
    <col min="2" max="2" width="24.7109375" style="85" customWidth="1"/>
    <col min="3" max="4" width="16.7109375" style="10" customWidth="1"/>
    <col min="5" max="5" width="16.7109375" customWidth="1"/>
    <col min="6" max="7" width="16.7109375" style="85" customWidth="1"/>
    <col min="8" max="9" width="8.7109375" style="85"/>
    <col min="10" max="10" width="11.7109375" style="85" bestFit="1" customWidth="1"/>
    <col min="11" max="16384" width="8.7109375" style="85"/>
  </cols>
  <sheetData>
    <row r="1" spans="1:7" ht="30" customHeight="1" x14ac:dyDescent="0.25">
      <c r="A1" s="34" t="s">
        <v>0</v>
      </c>
      <c r="B1" s="67" t="s">
        <v>1</v>
      </c>
      <c r="C1" s="67"/>
      <c r="D1" s="67"/>
      <c r="E1" s="11"/>
      <c r="F1" s="10"/>
      <c r="G1" s="53" t="s">
        <v>3</v>
      </c>
    </row>
    <row r="2" spans="1:7" ht="30" customHeight="1" thickBot="1" x14ac:dyDescent="0.3">
      <c r="B2" s="208" t="s">
        <v>138</v>
      </c>
      <c r="C2" s="208"/>
      <c r="D2" s="208"/>
      <c r="E2" s="208"/>
      <c r="F2" s="215"/>
      <c r="G2" s="215"/>
    </row>
    <row r="3" spans="1:7" ht="30" customHeight="1" x14ac:dyDescent="0.25">
      <c r="B3" s="216" t="s">
        <v>7</v>
      </c>
      <c r="C3" s="218" t="s">
        <v>39</v>
      </c>
      <c r="D3" s="220" t="s">
        <v>42</v>
      </c>
      <c r="E3" s="221"/>
      <c r="F3" s="220" t="s">
        <v>43</v>
      </c>
      <c r="G3" s="221"/>
    </row>
    <row r="4" spans="1:7" ht="30" customHeight="1" x14ac:dyDescent="0.25">
      <c r="B4" s="217"/>
      <c r="C4" s="219"/>
      <c r="D4" s="63" t="s">
        <v>17</v>
      </c>
      <c r="E4" s="63" t="s">
        <v>40</v>
      </c>
      <c r="F4" s="104" t="s">
        <v>17</v>
      </c>
      <c r="G4" s="63" t="s">
        <v>40</v>
      </c>
    </row>
    <row r="5" spans="1:7" ht="30" customHeight="1" x14ac:dyDescent="0.25">
      <c r="B5" s="86" t="s">
        <v>39</v>
      </c>
      <c r="C5" s="103">
        <v>1435776</v>
      </c>
      <c r="D5" s="102">
        <v>738737</v>
      </c>
      <c r="E5" s="107">
        <f>D5/$C5*100</f>
        <v>51.452106735312476</v>
      </c>
      <c r="F5" s="105">
        <v>697039</v>
      </c>
      <c r="G5" s="107">
        <f>F5/$C5*100</f>
        <v>48.547893264687531</v>
      </c>
    </row>
    <row r="6" spans="1:7" ht="15" customHeight="1" x14ac:dyDescent="0.25">
      <c r="B6" s="3" t="s">
        <v>21</v>
      </c>
      <c r="C6" s="68">
        <v>15104</v>
      </c>
      <c r="D6" s="72">
        <v>7692</v>
      </c>
      <c r="E6" s="108">
        <f t="shared" ref="E6:E36" si="0">D6/$C6*100</f>
        <v>50.926906779661017</v>
      </c>
      <c r="F6" s="71">
        <v>7412</v>
      </c>
      <c r="G6" s="108">
        <f>F6/$C6*100</f>
        <v>49.073093220338983</v>
      </c>
    </row>
    <row r="7" spans="1:7" ht="15" customHeight="1" x14ac:dyDescent="0.25"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09" t="s">
        <v>19</v>
      </c>
    </row>
    <row r="8" spans="1:7" ht="15" customHeight="1" x14ac:dyDescent="0.25">
      <c r="B8" s="3" t="s">
        <v>8</v>
      </c>
      <c r="C8" s="70">
        <v>26358</v>
      </c>
      <c r="D8" s="76">
        <v>13473</v>
      </c>
      <c r="E8" s="110">
        <f t="shared" si="0"/>
        <v>51.115410880946968</v>
      </c>
      <c r="F8" s="75">
        <v>12885</v>
      </c>
      <c r="G8" s="110">
        <f t="shared" ref="G8:G36" si="1">F8/$C8*100</f>
        <v>48.884589119053039</v>
      </c>
    </row>
    <row r="9" spans="1:7" ht="15" customHeight="1" x14ac:dyDescent="0.25">
      <c r="B9" s="13" t="s">
        <v>18</v>
      </c>
      <c r="C9" s="69">
        <v>139275</v>
      </c>
      <c r="D9" s="74">
        <v>68405</v>
      </c>
      <c r="E9" s="109">
        <f t="shared" si="0"/>
        <v>49.115060132830727</v>
      </c>
      <c r="F9" s="73">
        <v>70870</v>
      </c>
      <c r="G9" s="109">
        <f t="shared" si="1"/>
        <v>50.884939867169265</v>
      </c>
    </row>
    <row r="10" spans="1:7" ht="15" customHeight="1" x14ac:dyDescent="0.25">
      <c r="B10" s="3" t="s">
        <v>22</v>
      </c>
      <c r="C10" s="70">
        <v>13</v>
      </c>
      <c r="D10" s="76">
        <v>13</v>
      </c>
      <c r="E10" s="110">
        <f t="shared" si="0"/>
        <v>100</v>
      </c>
      <c r="F10" s="75">
        <v>0</v>
      </c>
      <c r="G10" s="110">
        <f t="shared" si="1"/>
        <v>0</v>
      </c>
    </row>
    <row r="11" spans="1:7" ht="15" customHeight="1" x14ac:dyDescent="0.25">
      <c r="B11" s="13" t="s">
        <v>23</v>
      </c>
      <c r="C11" s="69">
        <v>361</v>
      </c>
      <c r="D11" s="74">
        <v>231</v>
      </c>
      <c r="E11" s="109">
        <f t="shared" si="0"/>
        <v>63.988919667590025</v>
      </c>
      <c r="F11" s="73">
        <v>130</v>
      </c>
      <c r="G11" s="109">
        <f t="shared" si="1"/>
        <v>36.011080332409975</v>
      </c>
    </row>
    <row r="12" spans="1:7" ht="15" customHeight="1" x14ac:dyDescent="0.25">
      <c r="B12" s="3" t="s">
        <v>24</v>
      </c>
      <c r="C12" s="70">
        <v>1138</v>
      </c>
      <c r="D12" s="76">
        <v>623</v>
      </c>
      <c r="E12" s="110">
        <f t="shared" si="0"/>
        <v>54.745166959578206</v>
      </c>
      <c r="F12" s="75">
        <v>515</v>
      </c>
      <c r="G12" s="110">
        <f t="shared" si="1"/>
        <v>45.254833040421794</v>
      </c>
    </row>
    <row r="13" spans="1:7" ht="15" customHeight="1" x14ac:dyDescent="0.25">
      <c r="B13" s="13" t="s">
        <v>25</v>
      </c>
      <c r="C13" s="69">
        <v>23</v>
      </c>
      <c r="D13" s="74">
        <v>20</v>
      </c>
      <c r="E13" s="109">
        <f t="shared" si="0"/>
        <v>86.956521739130437</v>
      </c>
      <c r="F13" s="73">
        <v>3</v>
      </c>
      <c r="G13" s="109">
        <f t="shared" si="1"/>
        <v>13.043478260869565</v>
      </c>
    </row>
    <row r="14" spans="1:7" ht="15" customHeight="1" x14ac:dyDescent="0.25">
      <c r="B14" s="3" t="s">
        <v>26</v>
      </c>
      <c r="C14" s="70">
        <v>327</v>
      </c>
      <c r="D14" s="76">
        <v>234</v>
      </c>
      <c r="E14" s="110">
        <f t="shared" si="0"/>
        <v>71.559633027522935</v>
      </c>
      <c r="F14" s="75">
        <v>93</v>
      </c>
      <c r="G14" s="110">
        <f t="shared" si="1"/>
        <v>28.440366972477065</v>
      </c>
    </row>
    <row r="15" spans="1:7" ht="15" customHeight="1" x14ac:dyDescent="0.25">
      <c r="B15" s="13" t="s">
        <v>11</v>
      </c>
      <c r="C15" s="69">
        <v>588223</v>
      </c>
      <c r="D15" s="74">
        <v>300241</v>
      </c>
      <c r="E15" s="109">
        <f t="shared" si="0"/>
        <v>51.042036778568665</v>
      </c>
      <c r="F15" s="73">
        <v>287982</v>
      </c>
      <c r="G15" s="109">
        <f t="shared" si="1"/>
        <v>48.957963221431328</v>
      </c>
    </row>
    <row r="16" spans="1:7" ht="15" customHeight="1" x14ac:dyDescent="0.25">
      <c r="B16" s="3" t="s">
        <v>9</v>
      </c>
      <c r="C16" s="70">
        <v>64379</v>
      </c>
      <c r="D16" s="76">
        <v>34313</v>
      </c>
      <c r="E16" s="110">
        <f t="shared" si="0"/>
        <v>53.298435825346779</v>
      </c>
      <c r="F16" s="75">
        <v>30066</v>
      </c>
      <c r="G16" s="110">
        <f t="shared" si="1"/>
        <v>46.701564174653228</v>
      </c>
    </row>
    <row r="17" spans="2:7" ht="15" customHeight="1" x14ac:dyDescent="0.25">
      <c r="B17" s="13" t="s">
        <v>27</v>
      </c>
      <c r="C17" s="69">
        <v>313</v>
      </c>
      <c r="D17" s="74">
        <v>107</v>
      </c>
      <c r="E17" s="109">
        <f t="shared" si="0"/>
        <v>34.185303514376997</v>
      </c>
      <c r="F17" s="73">
        <v>206</v>
      </c>
      <c r="G17" s="109">
        <f t="shared" si="1"/>
        <v>65.814696485623003</v>
      </c>
    </row>
    <row r="18" spans="2:7" ht="15" customHeight="1" x14ac:dyDescent="0.25">
      <c r="B18" s="3" t="s">
        <v>28</v>
      </c>
      <c r="C18" s="70">
        <v>242</v>
      </c>
      <c r="D18" s="76">
        <v>135</v>
      </c>
      <c r="E18" s="110">
        <f t="shared" si="0"/>
        <v>55.785123966942152</v>
      </c>
      <c r="F18" s="75">
        <v>107</v>
      </c>
      <c r="G18" s="110">
        <f t="shared" si="1"/>
        <v>44.214876033057855</v>
      </c>
    </row>
    <row r="19" spans="2:7" ht="15" customHeight="1" x14ac:dyDescent="0.25">
      <c r="B19" s="13" t="s">
        <v>30</v>
      </c>
      <c r="C19" s="69">
        <v>367</v>
      </c>
      <c r="D19" s="74">
        <v>237</v>
      </c>
      <c r="E19" s="109">
        <f t="shared" si="0"/>
        <v>64.577656675749324</v>
      </c>
      <c r="F19" s="73">
        <v>130</v>
      </c>
      <c r="G19" s="109">
        <f t="shared" si="1"/>
        <v>35.422343324250683</v>
      </c>
    </row>
    <row r="20" spans="2:7" ht="15" customHeight="1" x14ac:dyDescent="0.25">
      <c r="B20" s="3" t="s">
        <v>29</v>
      </c>
      <c r="C20" s="70">
        <v>1939</v>
      </c>
      <c r="D20" s="76">
        <v>1157</v>
      </c>
      <c r="E20" s="110">
        <f t="shared" si="0"/>
        <v>59.669932955131507</v>
      </c>
      <c r="F20" s="75">
        <v>782</v>
      </c>
      <c r="G20" s="110">
        <f t="shared" si="1"/>
        <v>40.330067044868493</v>
      </c>
    </row>
    <row r="21" spans="2:7" ht="15" customHeight="1" x14ac:dyDescent="0.25">
      <c r="B21" s="13" t="s">
        <v>12</v>
      </c>
      <c r="C21" s="69">
        <v>4835</v>
      </c>
      <c r="D21" s="74">
        <v>1425</v>
      </c>
      <c r="E21" s="109">
        <f t="shared" si="0"/>
        <v>29.472595656670116</v>
      </c>
      <c r="F21" s="73">
        <v>3410</v>
      </c>
      <c r="G21" s="109">
        <f t="shared" si="1"/>
        <v>70.527404343329891</v>
      </c>
    </row>
    <row r="22" spans="2:7" ht="15" customHeight="1" x14ac:dyDescent="0.25">
      <c r="B22" s="3" t="s">
        <v>31</v>
      </c>
      <c r="C22" s="70">
        <v>359</v>
      </c>
      <c r="D22" s="76">
        <v>210</v>
      </c>
      <c r="E22" s="110">
        <f t="shared" si="0"/>
        <v>58.495821727019504</v>
      </c>
      <c r="F22" s="75">
        <v>149</v>
      </c>
      <c r="G22" s="110">
        <f t="shared" si="1"/>
        <v>41.504178272980504</v>
      </c>
    </row>
    <row r="23" spans="2:7" ht="15" customHeight="1" x14ac:dyDescent="0.25">
      <c r="B23" s="13" t="s">
        <v>32</v>
      </c>
      <c r="C23" s="69">
        <v>56450</v>
      </c>
      <c r="D23" s="74">
        <v>29713</v>
      </c>
      <c r="E23" s="109">
        <f t="shared" si="0"/>
        <v>52.635961027457924</v>
      </c>
      <c r="F23" s="73">
        <v>26737</v>
      </c>
      <c r="G23" s="109">
        <f t="shared" si="1"/>
        <v>47.364038972542069</v>
      </c>
    </row>
    <row r="24" spans="2:7" ht="15" customHeight="1" x14ac:dyDescent="0.25">
      <c r="B24" s="3" t="s">
        <v>33</v>
      </c>
      <c r="C24" s="70">
        <v>320</v>
      </c>
      <c r="D24" s="76">
        <v>211</v>
      </c>
      <c r="E24" s="110">
        <f t="shared" si="0"/>
        <v>65.9375</v>
      </c>
      <c r="F24" s="75">
        <v>109</v>
      </c>
      <c r="G24" s="110">
        <f t="shared" si="1"/>
        <v>34.0625</v>
      </c>
    </row>
    <row r="25" spans="2:7" ht="15" customHeight="1" x14ac:dyDescent="0.25">
      <c r="B25" s="13" t="s">
        <v>13</v>
      </c>
      <c r="C25" s="69">
        <v>9398</v>
      </c>
      <c r="D25" s="74">
        <v>4777</v>
      </c>
      <c r="E25" s="109">
        <f t="shared" si="0"/>
        <v>50.829963822089809</v>
      </c>
      <c r="F25" s="73">
        <v>4621</v>
      </c>
      <c r="G25" s="109">
        <f t="shared" si="1"/>
        <v>49.170036177910191</v>
      </c>
    </row>
    <row r="26" spans="2:7" ht="15" customHeight="1" x14ac:dyDescent="0.25"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0" t="s">
        <v>19</v>
      </c>
    </row>
    <row r="27" spans="2:7" ht="15" customHeight="1" x14ac:dyDescent="0.25">
      <c r="B27" s="13" t="s">
        <v>15</v>
      </c>
      <c r="C27" s="69">
        <v>1126</v>
      </c>
      <c r="D27" s="74">
        <v>634</v>
      </c>
      <c r="E27" s="109">
        <f t="shared" si="0"/>
        <v>56.305506216696266</v>
      </c>
      <c r="F27" s="73">
        <v>492</v>
      </c>
      <c r="G27" s="109">
        <f t="shared" si="1"/>
        <v>43.694493783303727</v>
      </c>
    </row>
    <row r="28" spans="2:7" ht="15" customHeight="1" x14ac:dyDescent="0.25">
      <c r="B28" s="3" t="s">
        <v>34</v>
      </c>
      <c r="C28" s="70">
        <v>92</v>
      </c>
      <c r="D28" s="76">
        <v>71</v>
      </c>
      <c r="E28" s="110">
        <f t="shared" si="0"/>
        <v>77.173913043478265</v>
      </c>
      <c r="F28" s="75">
        <v>21</v>
      </c>
      <c r="G28" s="110">
        <f t="shared" si="1"/>
        <v>22.826086956521738</v>
      </c>
    </row>
    <row r="29" spans="2:7" ht="15" customHeight="1" x14ac:dyDescent="0.25">
      <c r="B29" s="13" t="s">
        <v>35</v>
      </c>
      <c r="C29" s="69">
        <v>22</v>
      </c>
      <c r="D29" s="74">
        <v>17</v>
      </c>
      <c r="E29" s="109">
        <f t="shared" si="0"/>
        <v>77.272727272727266</v>
      </c>
      <c r="F29" s="73">
        <v>5</v>
      </c>
      <c r="G29" s="109">
        <f t="shared" si="1"/>
        <v>22.727272727272727</v>
      </c>
    </row>
    <row r="30" spans="2:7" ht="15" customHeight="1" x14ac:dyDescent="0.25">
      <c r="B30" s="3" t="s">
        <v>36</v>
      </c>
      <c r="C30" s="70">
        <v>20</v>
      </c>
      <c r="D30" s="76">
        <v>13</v>
      </c>
      <c r="E30" s="110">
        <f t="shared" si="0"/>
        <v>65</v>
      </c>
      <c r="F30" s="75">
        <v>7</v>
      </c>
      <c r="G30" s="110">
        <f t="shared" si="1"/>
        <v>35</v>
      </c>
    </row>
    <row r="31" spans="2:7" ht="15" customHeight="1" x14ac:dyDescent="0.25">
      <c r="B31" s="13" t="s">
        <v>10</v>
      </c>
      <c r="C31" s="69">
        <v>91620</v>
      </c>
      <c r="D31" s="74">
        <v>53140</v>
      </c>
      <c r="E31" s="109">
        <f t="shared" si="0"/>
        <v>58.000436585898271</v>
      </c>
      <c r="F31" s="73">
        <v>38480</v>
      </c>
      <c r="G31" s="109">
        <f t="shared" si="1"/>
        <v>41.999563414101729</v>
      </c>
    </row>
    <row r="32" spans="2:7" ht="15" customHeight="1" x14ac:dyDescent="0.25">
      <c r="B32" s="3" t="s">
        <v>37</v>
      </c>
      <c r="C32" s="70">
        <v>2850</v>
      </c>
      <c r="D32" s="76">
        <v>1540</v>
      </c>
      <c r="E32" s="110">
        <f t="shared" si="0"/>
        <v>54.035087719298247</v>
      </c>
      <c r="F32" s="75">
        <v>1310</v>
      </c>
      <c r="G32" s="110">
        <f t="shared" si="1"/>
        <v>45.964912280701753</v>
      </c>
    </row>
    <row r="33" spans="1:7" ht="15" customHeight="1" x14ac:dyDescent="0.25">
      <c r="B33" s="13" t="s">
        <v>16</v>
      </c>
      <c r="C33" s="69">
        <v>152577</v>
      </c>
      <c r="D33" s="74">
        <v>82819</v>
      </c>
      <c r="E33" s="109">
        <f t="shared" si="0"/>
        <v>54.280133965145474</v>
      </c>
      <c r="F33" s="73">
        <v>69758</v>
      </c>
      <c r="G33" s="109">
        <f t="shared" si="1"/>
        <v>45.719866034854533</v>
      </c>
    </row>
    <row r="34" spans="1:7" ht="15" customHeight="1" x14ac:dyDescent="0.25"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0" t="s">
        <v>19</v>
      </c>
    </row>
    <row r="35" spans="1:7" ht="15" customHeight="1" x14ac:dyDescent="0.25">
      <c r="B35" s="13" t="s">
        <v>14</v>
      </c>
      <c r="C35" s="69">
        <v>79199</v>
      </c>
      <c r="D35" s="74">
        <v>39507</v>
      </c>
      <c r="E35" s="109">
        <f t="shared" si="0"/>
        <v>49.883205596030258</v>
      </c>
      <c r="F35" s="73">
        <v>39692</v>
      </c>
      <c r="G35" s="109">
        <f t="shared" si="1"/>
        <v>50.116794403969742</v>
      </c>
    </row>
    <row r="36" spans="1:7" ht="15" customHeight="1" thickBot="1" x14ac:dyDescent="0.3">
      <c r="B36" s="119" t="s">
        <v>38</v>
      </c>
      <c r="C36" s="120">
        <v>198846</v>
      </c>
      <c r="D36" s="121">
        <v>97779</v>
      </c>
      <c r="E36" s="122">
        <f t="shared" si="0"/>
        <v>49.173229534413565</v>
      </c>
      <c r="F36" s="123">
        <v>101067</v>
      </c>
      <c r="G36" s="122">
        <f t="shared" si="1"/>
        <v>50.826770465586435</v>
      </c>
    </row>
    <row r="37" spans="1:7" ht="15" customHeight="1" x14ac:dyDescent="0.25">
      <c r="B37" s="4"/>
      <c r="C37" s="4"/>
    </row>
    <row r="38" spans="1:7" ht="15" customHeight="1" x14ac:dyDescent="0.25">
      <c r="A38" s="39" t="s">
        <v>6</v>
      </c>
      <c r="B38" s="210" t="s">
        <v>97</v>
      </c>
      <c r="C38" s="214"/>
      <c r="D38" s="214"/>
      <c r="E38" s="214"/>
      <c r="F38" s="214"/>
      <c r="G38" s="214"/>
    </row>
    <row r="39" spans="1:7" ht="15" customHeight="1" x14ac:dyDescent="0.25">
      <c r="A39" s="59" t="s">
        <v>5</v>
      </c>
      <c r="B39" s="212" t="s">
        <v>59</v>
      </c>
      <c r="C39" s="203"/>
      <c r="D39" s="211"/>
      <c r="E39" s="211"/>
      <c r="F39" s="211"/>
      <c r="G39" s="211"/>
    </row>
    <row r="40" spans="1:7" ht="15" customHeight="1" x14ac:dyDescent="0.25">
      <c r="A40" s="59" t="s">
        <v>2</v>
      </c>
      <c r="B40" s="213" t="s">
        <v>186</v>
      </c>
      <c r="C40" s="203"/>
      <c r="D40" s="211"/>
      <c r="E40" s="211"/>
      <c r="F40" s="211"/>
      <c r="G40" s="211"/>
    </row>
  </sheetData>
  <mergeCells count="8">
    <mergeCell ref="B38:G38"/>
    <mergeCell ref="B39:G39"/>
    <mergeCell ref="B40:G40"/>
    <mergeCell ref="B2:G2"/>
    <mergeCell ref="B3:B4"/>
    <mergeCell ref="C3:C4"/>
    <mergeCell ref="D3:E3"/>
    <mergeCell ref="F3:G3"/>
  </mergeCells>
  <hyperlinks>
    <hyperlink ref="G1" location="Contents!A1" display="[contents Ç]" xr:uid="{00000000-0004-0000-0200-000000000000}"/>
    <hyperlink ref="B40" r:id="rId1" xr:uid="{00000000-0004-0000-0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63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9.140625" style="52" bestFit="1" customWidth="1"/>
    <col min="8" max="8" width="15" style="52" bestFit="1" customWidth="1"/>
    <col min="9" max="9" width="15.710937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163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3" t="s">
        <v>134</v>
      </c>
      <c r="C33" s="260"/>
      <c r="D33" s="260"/>
      <c r="E33" s="260"/>
      <c r="F33" s="260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10" t="s">
        <v>180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2:3" ht="12" customHeight="1" x14ac:dyDescent="0.25">
      <c r="B50" s="180" t="s">
        <v>32</v>
      </c>
      <c r="C50" s="181">
        <v>62.335381511415875</v>
      </c>
    </row>
    <row r="51" spans="2:3" ht="12" customHeight="1" x14ac:dyDescent="0.25">
      <c r="B51" s="180" t="s">
        <v>12</v>
      </c>
      <c r="C51" s="181">
        <v>46.299493659986155</v>
      </c>
    </row>
    <row r="52" spans="2:3" ht="12" customHeight="1" x14ac:dyDescent="0.25">
      <c r="B52" s="180" t="s">
        <v>29</v>
      </c>
      <c r="C52" s="181">
        <v>30.568771626297575</v>
      </c>
    </row>
    <row r="53" spans="2:3" ht="12" customHeight="1" x14ac:dyDescent="0.25">
      <c r="B53" s="180" t="s">
        <v>38</v>
      </c>
      <c r="C53" s="181">
        <v>4.6625000061679316</v>
      </c>
    </row>
    <row r="54" spans="2:3" ht="12" customHeight="1" x14ac:dyDescent="0.25">
      <c r="B54" s="180" t="s">
        <v>8</v>
      </c>
      <c r="C54" s="181">
        <v>4.0911568601620445</v>
      </c>
    </row>
    <row r="55" spans="2:3" ht="12" customHeight="1" x14ac:dyDescent="0.25">
      <c r="B55" s="180" t="s">
        <v>18</v>
      </c>
      <c r="C55" s="181">
        <v>3.3804833457128609</v>
      </c>
    </row>
    <row r="56" spans="2:3" ht="12" customHeight="1" x14ac:dyDescent="0.25">
      <c r="B56" s="180" t="s">
        <v>11</v>
      </c>
      <c r="C56" s="181">
        <v>0.91700823289566813</v>
      </c>
    </row>
    <row r="57" spans="2:3" ht="12" customHeight="1" x14ac:dyDescent="0.25">
      <c r="B57" s="180" t="s">
        <v>21</v>
      </c>
      <c r="C57" s="181">
        <v>0.33265500046692864</v>
      </c>
    </row>
    <row r="58" spans="2:3" ht="12" customHeight="1" x14ac:dyDescent="0.25">
      <c r="B58" s="180" t="s">
        <v>16</v>
      </c>
      <c r="C58" s="181">
        <v>-2.8198680125882731</v>
      </c>
    </row>
    <row r="59" spans="2:3" ht="12" customHeight="1" x14ac:dyDescent="0.25">
      <c r="B59" s="180" t="s">
        <v>37</v>
      </c>
      <c r="C59" s="181">
        <v>-15.725534521898538</v>
      </c>
    </row>
    <row r="60" spans="2:3" ht="12" customHeight="1" x14ac:dyDescent="0.25">
      <c r="B60" s="180" t="s">
        <v>10</v>
      </c>
      <c r="C60" s="181">
        <v>-22.236344319942248</v>
      </c>
    </row>
    <row r="61" spans="2:3" ht="12" customHeight="1" x14ac:dyDescent="0.25">
      <c r="B61" s="180" t="s">
        <v>14</v>
      </c>
      <c r="C61" s="181">
        <v>-22.554587418564125</v>
      </c>
    </row>
    <row r="62" spans="2:3" ht="12" customHeight="1" x14ac:dyDescent="0.25">
      <c r="B62" s="180" t="s">
        <v>15</v>
      </c>
      <c r="C62" s="181">
        <v>-40.699797538163438</v>
      </c>
    </row>
    <row r="63" spans="2:3" ht="12" customHeight="1" x14ac:dyDescent="0.25">
      <c r="B63" s="180" t="s">
        <v>24</v>
      </c>
      <c r="C63" s="181">
        <v>-49.613822071244954</v>
      </c>
    </row>
  </sheetData>
  <sortState xmlns:xlrd2="http://schemas.microsoft.com/office/spreadsheetml/2017/richdata2" ref="B50:C63">
    <sortCondition descending="1" ref="C50:C63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D00-000000000000}"/>
    <hyperlink ref="B36" r:id="rId1" xr:uid="{00000000-0004-0000-1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63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9.140625" style="52" bestFit="1" customWidth="1"/>
    <col min="8" max="8" width="15" style="52" bestFit="1" customWidth="1"/>
    <col min="9" max="9" width="15.710937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9" t="s">
        <v>164</v>
      </c>
      <c r="C2" s="203"/>
      <c r="D2" s="203"/>
      <c r="E2" s="203"/>
      <c r="F2" s="203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3" t="s">
        <v>134</v>
      </c>
      <c r="C33" s="260"/>
      <c r="D33" s="260"/>
      <c r="E33" s="260"/>
      <c r="F33" s="260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10" t="s">
        <v>179</v>
      </c>
      <c r="C34" s="260"/>
      <c r="D34" s="260"/>
      <c r="E34" s="260"/>
      <c r="F34" s="260"/>
    </row>
    <row r="35" spans="1:17" s="85" customFormat="1" ht="15" customHeight="1" x14ac:dyDescent="0.25">
      <c r="A35" s="59" t="s">
        <v>5</v>
      </c>
      <c r="B35" s="261" t="s">
        <v>59</v>
      </c>
      <c r="C35" s="203"/>
      <c r="D35" s="203"/>
      <c r="E35" s="203"/>
      <c r="F35" s="203"/>
    </row>
    <row r="36" spans="1:17" s="85" customFormat="1" ht="15" customHeight="1" x14ac:dyDescent="0.25">
      <c r="A36" s="59" t="s">
        <v>2</v>
      </c>
      <c r="B36" s="213" t="s">
        <v>186</v>
      </c>
      <c r="C36" s="203"/>
      <c r="D36" s="203"/>
      <c r="E36" s="203"/>
      <c r="F36" s="203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2:3" ht="12" customHeight="1" x14ac:dyDescent="0.25">
      <c r="B50" s="180" t="s">
        <v>15</v>
      </c>
      <c r="C50" s="181">
        <v>175.03203837281688</v>
      </c>
    </row>
    <row r="51" spans="2:3" ht="12" customHeight="1" x14ac:dyDescent="0.25">
      <c r="B51" s="180" t="s">
        <v>16</v>
      </c>
      <c r="C51" s="181">
        <v>124.33950014883126</v>
      </c>
    </row>
    <row r="52" spans="2:3" ht="12" customHeight="1" x14ac:dyDescent="0.25">
      <c r="B52" s="180" t="s">
        <v>14</v>
      </c>
      <c r="C52" s="181">
        <v>98.685215628789678</v>
      </c>
    </row>
    <row r="53" spans="2:3" ht="12" customHeight="1" x14ac:dyDescent="0.25">
      <c r="B53" s="180" t="s">
        <v>21</v>
      </c>
      <c r="C53" s="181">
        <v>95.847675546947897</v>
      </c>
    </row>
    <row r="54" spans="2:3" ht="12" customHeight="1" x14ac:dyDescent="0.25">
      <c r="B54" s="180" t="s">
        <v>32</v>
      </c>
      <c r="C54" s="181">
        <v>95.455883082273431</v>
      </c>
    </row>
    <row r="55" spans="2:3" ht="12" customHeight="1" x14ac:dyDescent="0.25">
      <c r="B55" s="180" t="s">
        <v>10</v>
      </c>
      <c r="C55" s="181">
        <v>73.124623833729231</v>
      </c>
    </row>
    <row r="56" spans="2:3" ht="12" customHeight="1" x14ac:dyDescent="0.25">
      <c r="B56" s="180" t="s">
        <v>37</v>
      </c>
      <c r="C56" s="181">
        <v>67.357294980674652</v>
      </c>
    </row>
    <row r="57" spans="2:3" ht="12" customHeight="1" x14ac:dyDescent="0.25">
      <c r="B57" s="180" t="s">
        <v>18</v>
      </c>
      <c r="C57" s="181">
        <v>65.122484574316672</v>
      </c>
    </row>
    <row r="58" spans="2:3" ht="12" customHeight="1" x14ac:dyDescent="0.25">
      <c r="B58" s="180" t="s">
        <v>11</v>
      </c>
      <c r="C58" s="181">
        <v>57.355456291760532</v>
      </c>
    </row>
    <row r="59" spans="2:3" ht="12" customHeight="1" x14ac:dyDescent="0.25">
      <c r="B59" s="180" t="s">
        <v>38</v>
      </c>
      <c r="C59" s="181">
        <v>29.035133948252792</v>
      </c>
    </row>
    <row r="60" spans="2:3" ht="12" customHeight="1" x14ac:dyDescent="0.25">
      <c r="B60" s="180" t="s">
        <v>12</v>
      </c>
      <c r="C60" s="181">
        <v>27.424242424242436</v>
      </c>
    </row>
    <row r="61" spans="2:3" ht="12" customHeight="1" x14ac:dyDescent="0.25">
      <c r="B61" s="180" t="s">
        <v>24</v>
      </c>
      <c r="C61" s="181">
        <v>9.0478606460341524</v>
      </c>
    </row>
    <row r="62" spans="2:3" ht="12" customHeight="1" x14ac:dyDescent="0.25">
      <c r="B62" s="180" t="s">
        <v>29</v>
      </c>
      <c r="C62" s="181">
        <v>6.0018467220683362</v>
      </c>
    </row>
    <row r="63" spans="2:3" ht="12" customHeight="1" x14ac:dyDescent="0.25">
      <c r="B63" s="180" t="s">
        <v>8</v>
      </c>
      <c r="C63" s="181">
        <v>-0.81709981229670348</v>
      </c>
    </row>
  </sheetData>
  <sortState xmlns:xlrd2="http://schemas.microsoft.com/office/spreadsheetml/2017/richdata2" ref="B50:C63">
    <sortCondition descending="1" ref="C50:C63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 xr:uid="{00000000-0004-0000-1E00-000000000000}"/>
    <hyperlink ref="B36" r:id="rId1" xr:uid="{00000000-0004-0000-1E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7"/>
  <sheetViews>
    <sheetView showGridLines="0" topLeftCell="A16" workbookViewId="0">
      <selection activeCell="J41" sqref="J4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7" width="16.7109375" style="1" customWidth="1"/>
    <col min="8" max="8" width="16.7109375" style="10" customWidth="1"/>
    <col min="9" max="9" width="16.7109375" style="1" customWidth="1"/>
    <col min="11" max="16384" width="8.7109375" style="1"/>
  </cols>
  <sheetData>
    <row r="1" spans="1:14" ht="30" customHeight="1" x14ac:dyDescent="0.25">
      <c r="A1" s="34" t="s">
        <v>0</v>
      </c>
      <c r="B1" s="67" t="s">
        <v>1</v>
      </c>
      <c r="C1" s="51"/>
      <c r="D1" s="51"/>
      <c r="E1" s="51"/>
      <c r="F1" s="51"/>
      <c r="G1" s="51"/>
      <c r="H1" s="51"/>
      <c r="I1" s="53" t="s">
        <v>3</v>
      </c>
      <c r="J1" s="1"/>
      <c r="K1"/>
    </row>
    <row r="2" spans="1:14" ht="30" customHeight="1" thickBot="1" x14ac:dyDescent="0.3">
      <c r="B2" s="208" t="s">
        <v>139</v>
      </c>
      <c r="C2" s="209"/>
      <c r="D2" s="209"/>
      <c r="E2" s="209"/>
      <c r="F2" s="209"/>
      <c r="G2" s="209"/>
      <c r="H2" s="209"/>
      <c r="I2" s="215"/>
    </row>
    <row r="3" spans="1:14" ht="30" customHeight="1" x14ac:dyDescent="0.25">
      <c r="A3" s="85"/>
      <c r="B3" s="216" t="s">
        <v>7</v>
      </c>
      <c r="C3" s="218" t="s">
        <v>39</v>
      </c>
      <c r="D3" s="224" t="s">
        <v>44</v>
      </c>
      <c r="E3" s="221"/>
      <c r="F3" s="224" t="s">
        <v>45</v>
      </c>
      <c r="G3" s="225"/>
      <c r="H3" s="226" t="s">
        <v>46</v>
      </c>
      <c r="I3" s="221"/>
    </row>
    <row r="4" spans="1:14" ht="30" customHeight="1" x14ac:dyDescent="0.25">
      <c r="A4" s="85"/>
      <c r="B4" s="217"/>
      <c r="C4" s="219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14" ht="30" customHeight="1" x14ac:dyDescent="0.25">
      <c r="A5" s="85"/>
      <c r="B5" s="86" t="s">
        <v>39</v>
      </c>
      <c r="C5" s="103">
        <f>SUM(C6:C36)</f>
        <v>1218818</v>
      </c>
      <c r="D5" s="102">
        <f>SUM(D6:D36)</f>
        <v>66597</v>
      </c>
      <c r="E5" s="107">
        <f>D5/$C5*100</f>
        <v>5.4640643639985624</v>
      </c>
      <c r="F5" s="105">
        <f>SUM(F6:F36)</f>
        <v>947081</v>
      </c>
      <c r="G5" s="111">
        <f t="shared" ref="G5:G36" si="0">F5/$C5*100</f>
        <v>77.704874722887254</v>
      </c>
      <c r="H5" s="102">
        <f>SUM(H6:H36)</f>
        <v>205140</v>
      </c>
      <c r="I5" s="107">
        <f t="shared" ref="I5:I36" si="1">H5/$C5*100</f>
        <v>16.831060913114182</v>
      </c>
    </row>
    <row r="6" spans="1:14" ht="15" customHeight="1" x14ac:dyDescent="0.25">
      <c r="A6" s="85"/>
      <c r="B6" s="3" t="s">
        <v>21</v>
      </c>
      <c r="C6" s="68">
        <v>15104</v>
      </c>
      <c r="D6" s="72">
        <v>432</v>
      </c>
      <c r="E6" s="108">
        <f t="shared" ref="E6:E36" si="2">D6/$C6*100</f>
        <v>2.8601694915254239</v>
      </c>
      <c r="F6" s="71">
        <v>11197</v>
      </c>
      <c r="G6" s="112">
        <f t="shared" si="0"/>
        <v>74.132680084745758</v>
      </c>
      <c r="H6" s="72">
        <v>3475</v>
      </c>
      <c r="I6" s="108">
        <f t="shared" si="1"/>
        <v>23.007150423728813</v>
      </c>
      <c r="L6"/>
      <c r="M6"/>
      <c r="N6"/>
    </row>
    <row r="7" spans="1:14" s="85" customFormat="1" ht="15" customHeight="1" x14ac:dyDescent="0.25"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  <c r="J7"/>
      <c r="L7"/>
      <c r="M7"/>
      <c r="N7"/>
    </row>
    <row r="8" spans="1:14" ht="15" customHeight="1" x14ac:dyDescent="0.25">
      <c r="A8" s="85"/>
      <c r="B8" s="3" t="s">
        <v>8</v>
      </c>
      <c r="C8" s="70">
        <v>26358</v>
      </c>
      <c r="D8" s="76">
        <v>2927</v>
      </c>
      <c r="E8" s="110">
        <f t="shared" si="2"/>
        <v>11.104787920176037</v>
      </c>
      <c r="F8" s="75">
        <v>21183</v>
      </c>
      <c r="G8" s="114">
        <f t="shared" si="0"/>
        <v>80.366492146596855</v>
      </c>
      <c r="H8" s="76">
        <v>2248</v>
      </c>
      <c r="I8" s="110">
        <f t="shared" si="1"/>
        <v>8.5287199332271033</v>
      </c>
      <c r="L8"/>
      <c r="M8"/>
      <c r="N8"/>
    </row>
    <row r="9" spans="1:14" ht="15" customHeight="1" x14ac:dyDescent="0.25">
      <c r="A9" s="85"/>
      <c r="B9" s="13" t="s">
        <v>18</v>
      </c>
      <c r="C9" s="69">
        <v>139275</v>
      </c>
      <c r="D9" s="74">
        <v>2070</v>
      </c>
      <c r="E9" s="109">
        <f t="shared" si="2"/>
        <v>1.4862681744749595</v>
      </c>
      <c r="F9" s="73">
        <v>98780</v>
      </c>
      <c r="G9" s="113">
        <f t="shared" si="0"/>
        <v>70.924430084365468</v>
      </c>
      <c r="H9" s="74">
        <v>38425</v>
      </c>
      <c r="I9" s="109">
        <f t="shared" si="1"/>
        <v>27.589301741159577</v>
      </c>
    </row>
    <row r="10" spans="1:14" ht="15" customHeight="1" x14ac:dyDescent="0.25">
      <c r="A10" s="85"/>
      <c r="B10" s="3" t="s">
        <v>22</v>
      </c>
      <c r="C10" s="70">
        <v>13</v>
      </c>
      <c r="D10" s="76">
        <v>0</v>
      </c>
      <c r="E10" s="110">
        <f t="shared" si="2"/>
        <v>0</v>
      </c>
      <c r="F10" s="75">
        <v>13</v>
      </c>
      <c r="G10" s="114">
        <f t="shared" si="0"/>
        <v>100</v>
      </c>
      <c r="H10" s="76">
        <v>0</v>
      </c>
      <c r="I10" s="110">
        <f t="shared" si="1"/>
        <v>0</v>
      </c>
      <c r="N10" s="115"/>
    </row>
    <row r="11" spans="1:14" ht="15" customHeight="1" x14ac:dyDescent="0.25">
      <c r="A11" s="85"/>
      <c r="B11" s="13" t="s">
        <v>23</v>
      </c>
      <c r="C11" s="69">
        <v>361</v>
      </c>
      <c r="D11" s="74">
        <v>181</v>
      </c>
      <c r="E11" s="109">
        <f t="shared" si="2"/>
        <v>50.13850415512465</v>
      </c>
      <c r="F11" s="73">
        <v>177</v>
      </c>
      <c r="G11" s="113">
        <f t="shared" si="0"/>
        <v>49.03047091412742</v>
      </c>
      <c r="H11" s="74">
        <v>3</v>
      </c>
      <c r="I11" s="109">
        <f t="shared" si="1"/>
        <v>0.8310249307479225</v>
      </c>
      <c r="N11" s="115"/>
    </row>
    <row r="12" spans="1:14" ht="15" customHeight="1" x14ac:dyDescent="0.25">
      <c r="A12" s="85"/>
      <c r="B12" s="3" t="s">
        <v>24</v>
      </c>
      <c r="C12" s="70">
        <v>1138</v>
      </c>
      <c r="D12" s="76">
        <v>187</v>
      </c>
      <c r="E12" s="110">
        <f t="shared" si="2"/>
        <v>16.432337434094904</v>
      </c>
      <c r="F12" s="75">
        <v>857</v>
      </c>
      <c r="G12" s="114">
        <f t="shared" si="0"/>
        <v>75.307557117750434</v>
      </c>
      <c r="H12" s="76">
        <v>94</v>
      </c>
      <c r="I12" s="110">
        <f t="shared" si="1"/>
        <v>8.2601054481546576</v>
      </c>
      <c r="N12" s="115"/>
    </row>
    <row r="13" spans="1:14" ht="15" customHeight="1" x14ac:dyDescent="0.25">
      <c r="A13" s="85"/>
      <c r="B13" s="13" t="s">
        <v>25</v>
      </c>
      <c r="C13" s="69">
        <v>23</v>
      </c>
      <c r="D13" s="74">
        <v>3</v>
      </c>
      <c r="E13" s="109">
        <f t="shared" si="2"/>
        <v>13.043478260869565</v>
      </c>
      <c r="F13" s="73">
        <v>20</v>
      </c>
      <c r="G13" s="113">
        <f t="shared" si="0"/>
        <v>86.956521739130437</v>
      </c>
      <c r="H13" s="74">
        <v>0</v>
      </c>
      <c r="I13" s="109">
        <f t="shared" si="1"/>
        <v>0</v>
      </c>
      <c r="N13" s="115"/>
    </row>
    <row r="14" spans="1:14" ht="15" customHeight="1" x14ac:dyDescent="0.25">
      <c r="A14" s="85"/>
      <c r="B14" s="3" t="s">
        <v>26</v>
      </c>
      <c r="C14" s="70">
        <v>327</v>
      </c>
      <c r="D14" s="76">
        <v>28</v>
      </c>
      <c r="E14" s="110">
        <f t="shared" si="2"/>
        <v>8.5626911314984699</v>
      </c>
      <c r="F14" s="75">
        <v>289</v>
      </c>
      <c r="G14" s="114">
        <f t="shared" si="0"/>
        <v>88.379204892966357</v>
      </c>
      <c r="H14" s="76">
        <v>10</v>
      </c>
      <c r="I14" s="110">
        <f t="shared" si="1"/>
        <v>3.0581039755351682</v>
      </c>
    </row>
    <row r="15" spans="1:14" ht="15" customHeight="1" x14ac:dyDescent="0.25">
      <c r="A15" s="85"/>
      <c r="B15" s="13" t="s">
        <v>11</v>
      </c>
      <c r="C15" s="69">
        <v>588223</v>
      </c>
      <c r="D15" s="74">
        <v>25140</v>
      </c>
      <c r="E15" s="109">
        <f t="shared" si="2"/>
        <v>4.273889324286877</v>
      </c>
      <c r="F15" s="73">
        <v>468244</v>
      </c>
      <c r="G15" s="113">
        <f t="shared" si="0"/>
        <v>79.603143705703445</v>
      </c>
      <c r="H15" s="74">
        <v>94839</v>
      </c>
      <c r="I15" s="109">
        <f t="shared" si="1"/>
        <v>16.122966970009671</v>
      </c>
    </row>
    <row r="16" spans="1:14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10" ht="15" customHeight="1" x14ac:dyDescent="0.25">
      <c r="A17" s="85"/>
      <c r="B17" s="13" t="s">
        <v>27</v>
      </c>
      <c r="C17" s="69">
        <v>313</v>
      </c>
      <c r="D17" s="74">
        <v>29</v>
      </c>
      <c r="E17" s="109">
        <f t="shared" si="2"/>
        <v>9.2651757188498394</v>
      </c>
      <c r="F17" s="73">
        <v>252</v>
      </c>
      <c r="G17" s="113">
        <f t="shared" si="0"/>
        <v>80.511182108626201</v>
      </c>
      <c r="H17" s="74">
        <v>32</v>
      </c>
      <c r="I17" s="109">
        <f t="shared" si="1"/>
        <v>10.223642172523961</v>
      </c>
    </row>
    <row r="18" spans="1:10" ht="15" customHeight="1" x14ac:dyDescent="0.25">
      <c r="A18" s="85"/>
      <c r="B18" s="3" t="s">
        <v>28</v>
      </c>
      <c r="C18" s="70">
        <v>240</v>
      </c>
      <c r="D18" s="76">
        <v>53</v>
      </c>
      <c r="E18" s="110">
        <f t="shared" si="2"/>
        <v>22.083333333333332</v>
      </c>
      <c r="F18" s="75">
        <v>163</v>
      </c>
      <c r="G18" s="114">
        <f t="shared" si="0"/>
        <v>67.916666666666671</v>
      </c>
      <c r="H18" s="76">
        <v>24</v>
      </c>
      <c r="I18" s="110">
        <f t="shared" si="1"/>
        <v>10</v>
      </c>
    </row>
    <row r="19" spans="1:10" ht="15" customHeight="1" x14ac:dyDescent="0.25">
      <c r="A19" s="85"/>
      <c r="B19" s="13" t="s">
        <v>30</v>
      </c>
      <c r="C19" s="69">
        <v>367</v>
      </c>
      <c r="D19" s="74">
        <v>46</v>
      </c>
      <c r="E19" s="109">
        <f t="shared" si="2"/>
        <v>12.534059945504087</v>
      </c>
      <c r="F19" s="73">
        <v>317</v>
      </c>
      <c r="G19" s="113">
        <f t="shared" si="0"/>
        <v>86.376021798365116</v>
      </c>
      <c r="H19" s="74">
        <v>4</v>
      </c>
      <c r="I19" s="109">
        <f t="shared" si="1"/>
        <v>1.0899182561307901</v>
      </c>
    </row>
    <row r="20" spans="1:10" ht="15" customHeight="1" x14ac:dyDescent="0.25">
      <c r="A20" s="85"/>
      <c r="B20" s="3" t="s">
        <v>29</v>
      </c>
      <c r="C20" s="70">
        <v>1939</v>
      </c>
      <c r="D20" s="76">
        <v>227</v>
      </c>
      <c r="E20" s="110">
        <f t="shared" si="2"/>
        <v>11.707065497679215</v>
      </c>
      <c r="F20" s="75">
        <v>1680</v>
      </c>
      <c r="G20" s="114">
        <f t="shared" si="0"/>
        <v>86.642599277978334</v>
      </c>
      <c r="H20" s="76">
        <v>32</v>
      </c>
      <c r="I20" s="110">
        <f t="shared" si="1"/>
        <v>1.6503352243424447</v>
      </c>
    </row>
    <row r="21" spans="1:10" ht="15" customHeight="1" x14ac:dyDescent="0.25">
      <c r="A21" s="85"/>
      <c r="B21" s="13" t="s">
        <v>12</v>
      </c>
      <c r="C21" s="69">
        <v>4835</v>
      </c>
      <c r="D21" s="74">
        <v>310</v>
      </c>
      <c r="E21" s="109">
        <f t="shared" si="2"/>
        <v>6.4115822130299902</v>
      </c>
      <c r="F21" s="73">
        <v>3947</v>
      </c>
      <c r="G21" s="113">
        <f t="shared" si="0"/>
        <v>81.633919338159259</v>
      </c>
      <c r="H21" s="74">
        <v>578</v>
      </c>
      <c r="I21" s="109">
        <f t="shared" si="1"/>
        <v>11.954498448810755</v>
      </c>
    </row>
    <row r="22" spans="1:10" ht="15" customHeight="1" x14ac:dyDescent="0.25">
      <c r="A22" s="85"/>
      <c r="B22" s="3" t="s">
        <v>31</v>
      </c>
      <c r="C22" s="70">
        <v>359</v>
      </c>
      <c r="D22" s="76">
        <v>37</v>
      </c>
      <c r="E22" s="110">
        <f t="shared" si="2"/>
        <v>10.30640668523677</v>
      </c>
      <c r="F22" s="75">
        <v>289</v>
      </c>
      <c r="G22" s="114">
        <f t="shared" si="0"/>
        <v>80.501392757660156</v>
      </c>
      <c r="H22" s="76">
        <v>33</v>
      </c>
      <c r="I22" s="110">
        <f t="shared" si="1"/>
        <v>9.1922005571030638</v>
      </c>
    </row>
    <row r="23" spans="1:10" ht="15" customHeight="1" x14ac:dyDescent="0.25">
      <c r="A23" s="85"/>
      <c r="B23" s="13" t="s">
        <v>32</v>
      </c>
      <c r="C23" s="69">
        <v>56450</v>
      </c>
      <c r="D23" s="74">
        <v>6231</v>
      </c>
      <c r="E23" s="109">
        <f t="shared" si="2"/>
        <v>11.038086802480072</v>
      </c>
      <c r="F23" s="73">
        <v>47194</v>
      </c>
      <c r="G23" s="113">
        <f t="shared" si="0"/>
        <v>83.603188662533213</v>
      </c>
      <c r="H23" s="74">
        <v>3025</v>
      </c>
      <c r="I23" s="109">
        <f t="shared" si="1"/>
        <v>5.3587245349867141</v>
      </c>
    </row>
    <row r="24" spans="1:10" ht="15" customHeight="1" x14ac:dyDescent="0.25">
      <c r="A24" s="85"/>
      <c r="B24" s="3" t="s">
        <v>33</v>
      </c>
      <c r="C24" s="70">
        <v>320</v>
      </c>
      <c r="D24" s="76">
        <v>0</v>
      </c>
      <c r="E24" s="110">
        <f t="shared" si="2"/>
        <v>0</v>
      </c>
      <c r="F24" s="75">
        <v>285</v>
      </c>
      <c r="G24" s="114">
        <f t="shared" si="0"/>
        <v>89.0625</v>
      </c>
      <c r="H24" s="76">
        <v>35</v>
      </c>
      <c r="I24" s="110">
        <f t="shared" si="1"/>
        <v>10.9375</v>
      </c>
    </row>
    <row r="25" spans="1:10" ht="15" customHeight="1" x14ac:dyDescent="0.25">
      <c r="A25" s="85"/>
      <c r="B25" s="13" t="s">
        <v>13</v>
      </c>
      <c r="C25" s="69">
        <v>9398</v>
      </c>
      <c r="D25" s="74">
        <v>904</v>
      </c>
      <c r="E25" s="109">
        <f t="shared" si="2"/>
        <v>9.619067886784423</v>
      </c>
      <c r="F25" s="73">
        <v>7990</v>
      </c>
      <c r="G25" s="113">
        <f t="shared" si="0"/>
        <v>85.018088955096829</v>
      </c>
      <c r="H25" s="74">
        <v>504</v>
      </c>
      <c r="I25" s="109">
        <f t="shared" si="1"/>
        <v>5.3628431581187481</v>
      </c>
    </row>
    <row r="26" spans="1:10" s="85" customFormat="1" ht="15" customHeight="1" x14ac:dyDescent="0.25"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  <c r="J26"/>
    </row>
    <row r="27" spans="1:10" ht="15" customHeight="1" x14ac:dyDescent="0.25">
      <c r="A27" s="85"/>
      <c r="B27" s="13" t="s">
        <v>15</v>
      </c>
      <c r="C27" s="69">
        <v>1126</v>
      </c>
      <c r="D27" s="74">
        <v>115</v>
      </c>
      <c r="E27" s="109">
        <f t="shared" si="2"/>
        <v>10.213143872113676</v>
      </c>
      <c r="F27" s="73">
        <v>962</v>
      </c>
      <c r="G27" s="113">
        <f t="shared" si="0"/>
        <v>85.435168738898753</v>
      </c>
      <c r="H27" s="74">
        <v>49</v>
      </c>
      <c r="I27" s="109">
        <f t="shared" si="1"/>
        <v>4.3516873889875667</v>
      </c>
    </row>
    <row r="28" spans="1:10" ht="15" customHeight="1" x14ac:dyDescent="0.25">
      <c r="A28" s="85"/>
      <c r="B28" s="3" t="s">
        <v>34</v>
      </c>
      <c r="C28" s="70">
        <v>92</v>
      </c>
      <c r="D28" s="76">
        <v>0</v>
      </c>
      <c r="E28" s="110">
        <f t="shared" si="2"/>
        <v>0</v>
      </c>
      <c r="F28" s="75">
        <v>92</v>
      </c>
      <c r="G28" s="114">
        <f t="shared" si="0"/>
        <v>100</v>
      </c>
      <c r="H28" s="76">
        <v>0</v>
      </c>
      <c r="I28" s="110">
        <f t="shared" si="1"/>
        <v>0</v>
      </c>
    </row>
    <row r="29" spans="1:10" ht="15" customHeight="1" x14ac:dyDescent="0.25">
      <c r="A29" s="85"/>
      <c r="B29" s="13" t="s">
        <v>35</v>
      </c>
      <c r="C29" s="69">
        <v>22</v>
      </c>
      <c r="D29" s="74">
        <v>3</v>
      </c>
      <c r="E29" s="109">
        <f t="shared" si="2"/>
        <v>13.636363636363635</v>
      </c>
      <c r="F29" s="73">
        <v>19</v>
      </c>
      <c r="G29" s="113">
        <f t="shared" si="0"/>
        <v>86.36363636363636</v>
      </c>
      <c r="H29" s="74">
        <v>0</v>
      </c>
      <c r="I29" s="109">
        <f t="shared" si="1"/>
        <v>0</v>
      </c>
    </row>
    <row r="30" spans="1:10" ht="15" customHeight="1" x14ac:dyDescent="0.25">
      <c r="A30" s="85"/>
      <c r="B30" s="3" t="s">
        <v>36</v>
      </c>
      <c r="C30" s="70">
        <v>20</v>
      </c>
      <c r="D30" s="76">
        <v>2</v>
      </c>
      <c r="E30" s="110">
        <f t="shared" si="2"/>
        <v>10</v>
      </c>
      <c r="F30" s="75">
        <v>18</v>
      </c>
      <c r="G30" s="114">
        <f t="shared" si="0"/>
        <v>90</v>
      </c>
      <c r="H30" s="76">
        <v>0</v>
      </c>
      <c r="I30" s="110">
        <f t="shared" si="1"/>
        <v>0</v>
      </c>
    </row>
    <row r="31" spans="1:10" ht="15" customHeight="1" x14ac:dyDescent="0.25">
      <c r="A31" s="85"/>
      <c r="B31" s="13" t="s">
        <v>10</v>
      </c>
      <c r="C31" s="69">
        <v>91620</v>
      </c>
      <c r="D31" s="74">
        <v>8290</v>
      </c>
      <c r="E31" s="109">
        <f t="shared" si="2"/>
        <v>9.0482427417594415</v>
      </c>
      <c r="F31" s="73">
        <v>72640</v>
      </c>
      <c r="G31" s="113">
        <f t="shared" si="0"/>
        <v>79.283999126828206</v>
      </c>
      <c r="H31" s="74">
        <v>10690</v>
      </c>
      <c r="I31" s="109">
        <f t="shared" si="1"/>
        <v>11.667758131412356</v>
      </c>
    </row>
    <row r="32" spans="1:10" ht="15" customHeight="1" x14ac:dyDescent="0.25">
      <c r="A32" s="85"/>
      <c r="B32" s="3" t="s">
        <v>37</v>
      </c>
      <c r="C32" s="70">
        <v>2850</v>
      </c>
      <c r="D32" s="76">
        <v>200</v>
      </c>
      <c r="E32" s="110">
        <f t="shared" si="2"/>
        <v>7.0175438596491224</v>
      </c>
      <c r="F32" s="75">
        <v>2110</v>
      </c>
      <c r="G32" s="114">
        <f t="shared" si="0"/>
        <v>74.035087719298247</v>
      </c>
      <c r="H32" s="76">
        <v>540</v>
      </c>
      <c r="I32" s="110">
        <f t="shared" si="1"/>
        <v>18.947368421052634</v>
      </c>
    </row>
    <row r="33" spans="1:10" ht="15" customHeight="1" x14ac:dyDescent="0.25">
      <c r="A33" s="85"/>
      <c r="B33" s="13" t="s">
        <v>112</v>
      </c>
      <c r="C33" s="69" t="s">
        <v>19</v>
      </c>
      <c r="D33" s="74" t="s">
        <v>19</v>
      </c>
      <c r="E33" s="109" t="s">
        <v>19</v>
      </c>
      <c r="F33" s="73" t="s">
        <v>19</v>
      </c>
      <c r="G33" s="113" t="s">
        <v>19</v>
      </c>
      <c r="H33" s="74" t="s">
        <v>19</v>
      </c>
      <c r="I33" s="109" t="s">
        <v>19</v>
      </c>
    </row>
    <row r="34" spans="1:10" s="85" customFormat="1" ht="15" customHeight="1" x14ac:dyDescent="0.25"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  <c r="J34"/>
    </row>
    <row r="35" spans="1:10" ht="15" customHeight="1" x14ac:dyDescent="0.25">
      <c r="A35" s="85"/>
      <c r="B35" s="13" t="s">
        <v>14</v>
      </c>
      <c r="C35" s="69">
        <v>79199</v>
      </c>
      <c r="D35" s="74">
        <v>12538</v>
      </c>
      <c r="E35" s="109">
        <f t="shared" si="2"/>
        <v>15.831007967272315</v>
      </c>
      <c r="F35" s="73">
        <v>61526</v>
      </c>
      <c r="G35" s="113">
        <f t="shared" si="0"/>
        <v>77.685324309650369</v>
      </c>
      <c r="H35" s="74">
        <v>5135</v>
      </c>
      <c r="I35" s="109">
        <f t="shared" si="1"/>
        <v>6.4836677230773114</v>
      </c>
    </row>
    <row r="36" spans="1:10" ht="15" customHeight="1" thickBot="1" x14ac:dyDescent="0.3">
      <c r="A36" s="85"/>
      <c r="B36" s="119" t="s">
        <v>38</v>
      </c>
      <c r="C36" s="120">
        <v>198846</v>
      </c>
      <c r="D36" s="121">
        <v>6644</v>
      </c>
      <c r="E36" s="122">
        <f t="shared" si="2"/>
        <v>3.3412791808736406</v>
      </c>
      <c r="F36" s="123">
        <v>146837</v>
      </c>
      <c r="G36" s="124">
        <f t="shared" si="0"/>
        <v>73.844583245325524</v>
      </c>
      <c r="H36" s="121">
        <v>45365</v>
      </c>
      <c r="I36" s="122">
        <f t="shared" si="1"/>
        <v>22.814137573800831</v>
      </c>
    </row>
    <row r="37" spans="1:10" ht="15" customHeight="1" x14ac:dyDescent="0.25">
      <c r="A37" s="85"/>
      <c r="B37" s="4"/>
      <c r="C37" s="4"/>
      <c r="D37" s="10"/>
      <c r="E37"/>
      <c r="F37" s="85"/>
      <c r="G37" s="85"/>
    </row>
    <row r="38" spans="1:10" ht="15" customHeight="1" x14ac:dyDescent="0.25">
      <c r="A38" s="39" t="s">
        <v>20</v>
      </c>
      <c r="B38" s="222" t="s">
        <v>113</v>
      </c>
      <c r="C38" s="223"/>
      <c r="D38" s="214"/>
      <c r="E38" s="214"/>
      <c r="F38" s="214"/>
      <c r="G38" s="214"/>
      <c r="H38" s="214"/>
      <c r="I38" s="214"/>
    </row>
    <row r="39" spans="1:10" ht="15" customHeight="1" x14ac:dyDescent="0.25">
      <c r="A39" s="39" t="s">
        <v>6</v>
      </c>
      <c r="B39" s="210" t="s">
        <v>97</v>
      </c>
      <c r="C39" s="214"/>
      <c r="D39" s="214"/>
      <c r="E39" s="214"/>
      <c r="F39" s="214"/>
      <c r="G39" s="214"/>
      <c r="H39" s="214"/>
      <c r="I39" s="214"/>
    </row>
    <row r="40" spans="1:10" ht="15" customHeight="1" x14ac:dyDescent="0.25">
      <c r="A40" s="59" t="s">
        <v>5</v>
      </c>
      <c r="B40" s="212" t="s">
        <v>59</v>
      </c>
      <c r="C40" s="203"/>
      <c r="D40" s="211"/>
      <c r="E40" s="211"/>
      <c r="F40" s="211"/>
      <c r="G40" s="211"/>
      <c r="H40" s="211"/>
      <c r="I40" s="211"/>
    </row>
    <row r="41" spans="1:10" ht="15" customHeight="1" x14ac:dyDescent="0.25">
      <c r="A41" s="59" t="s">
        <v>2</v>
      </c>
      <c r="B41" s="213" t="s">
        <v>186</v>
      </c>
      <c r="C41" s="203"/>
      <c r="D41" s="211"/>
      <c r="E41" s="211"/>
      <c r="F41" s="211"/>
      <c r="G41" s="211"/>
      <c r="H41" s="211"/>
      <c r="I41" s="211"/>
    </row>
    <row r="42" spans="1:10" ht="15" customHeight="1" x14ac:dyDescent="0.25"/>
    <row r="43" spans="1:10" ht="15" customHeight="1" x14ac:dyDescent="0.25"/>
    <row r="44" spans="1:10" ht="15" customHeight="1" x14ac:dyDescent="0.25"/>
    <row r="45" spans="1:10" ht="15" customHeight="1" x14ac:dyDescent="0.25"/>
    <row r="46" spans="1:10" ht="15" customHeight="1" x14ac:dyDescent="0.25"/>
    <row r="47" spans="1:10" ht="15" customHeight="1" x14ac:dyDescent="0.25"/>
    <row r="48" spans="1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</sheetData>
  <mergeCells count="10">
    <mergeCell ref="B2:I2"/>
    <mergeCell ref="B38:I38"/>
    <mergeCell ref="B39:I39"/>
    <mergeCell ref="B40:I40"/>
    <mergeCell ref="B41:I41"/>
    <mergeCell ref="B3:B4"/>
    <mergeCell ref="C3:C4"/>
    <mergeCell ref="D3:E3"/>
    <mergeCell ref="F3:G3"/>
    <mergeCell ref="H3:I3"/>
  </mergeCells>
  <hyperlinks>
    <hyperlink ref="I1" location="Contents!A1" display="[contents Ç]" xr:uid="{00000000-0004-0000-0300-000000000000}"/>
    <hyperlink ref="B41" r:id="rId1" xr:uid="{00000000-0004-0000-0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ignoredErrors>
    <ignoredError sqref="E5:G5 H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8"/>
  <sheetViews>
    <sheetView showGridLines="0" topLeftCell="A16" workbookViewId="0">
      <selection activeCell="B41" sqref="B41:G4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" customWidth="1"/>
    <col min="6" max="7" width="16.7109375" style="10" customWidth="1"/>
    <col min="8" max="16384" width="8.7109375" style="1"/>
  </cols>
  <sheetData>
    <row r="1" spans="1:7" ht="30" customHeight="1" x14ac:dyDescent="0.25">
      <c r="A1" s="34" t="s">
        <v>0</v>
      </c>
      <c r="B1" s="67" t="s">
        <v>1</v>
      </c>
      <c r="C1" s="51"/>
      <c r="D1" s="51"/>
      <c r="E1" s="51"/>
      <c r="F1" s="53"/>
      <c r="G1" s="53" t="s">
        <v>3</v>
      </c>
    </row>
    <row r="2" spans="1:7" s="26" customFormat="1" ht="30" customHeight="1" thickBot="1" x14ac:dyDescent="0.25">
      <c r="B2" s="227" t="s">
        <v>140</v>
      </c>
      <c r="C2" s="228"/>
      <c r="D2" s="228"/>
      <c r="E2" s="228"/>
      <c r="F2" s="228"/>
      <c r="G2" s="228"/>
    </row>
    <row r="3" spans="1:7" ht="30" customHeight="1" x14ac:dyDescent="0.25">
      <c r="A3" s="85"/>
      <c r="B3" s="216" t="s">
        <v>7</v>
      </c>
      <c r="C3" s="218" t="s">
        <v>39</v>
      </c>
      <c r="D3" s="224" t="s">
        <v>47</v>
      </c>
      <c r="E3" s="225"/>
      <c r="F3" s="226" t="s">
        <v>72</v>
      </c>
      <c r="G3" s="221"/>
    </row>
    <row r="4" spans="1:7" ht="30" customHeight="1" x14ac:dyDescent="0.25">
      <c r="A4" s="85"/>
      <c r="B4" s="217"/>
      <c r="C4" s="219"/>
      <c r="D4" s="104" t="s">
        <v>17</v>
      </c>
      <c r="E4" s="106" t="s">
        <v>40</v>
      </c>
      <c r="F4" s="63" t="s">
        <v>17</v>
      </c>
      <c r="G4" s="63" t="s">
        <v>40</v>
      </c>
    </row>
    <row r="5" spans="1:7" ht="30" customHeight="1" x14ac:dyDescent="0.25">
      <c r="A5" s="85"/>
      <c r="B5" s="86" t="s">
        <v>39</v>
      </c>
      <c r="C5" s="103">
        <f>SUM(C6:C36)</f>
        <v>1219186</v>
      </c>
      <c r="D5" s="105">
        <f t="shared" ref="D5:F5" si="0">SUM(D6:D36)</f>
        <v>733537</v>
      </c>
      <c r="E5" s="111">
        <f>D5/$C5*100</f>
        <v>60.166127235713006</v>
      </c>
      <c r="F5" s="102">
        <f t="shared" si="0"/>
        <v>485649</v>
      </c>
      <c r="G5" s="107">
        <f t="shared" ref="G5:G36" si="1">F5/$C5*100</f>
        <v>39.833872764286994</v>
      </c>
    </row>
    <row r="6" spans="1:7" ht="15" customHeight="1" x14ac:dyDescent="0.25">
      <c r="A6" s="85"/>
      <c r="B6" s="3" t="s">
        <v>21</v>
      </c>
      <c r="C6" s="68">
        <v>14860</v>
      </c>
      <c r="D6" s="72">
        <v>2804</v>
      </c>
      <c r="E6" s="108">
        <f t="shared" ref="E6:E36" si="2">D6/$C6*100</f>
        <v>18.869448183041722</v>
      </c>
      <c r="F6" s="71">
        <v>12056</v>
      </c>
      <c r="G6" s="108">
        <f t="shared" si="1"/>
        <v>81.130551816958274</v>
      </c>
    </row>
    <row r="7" spans="1:7" s="85" customFormat="1" ht="15" customHeight="1" x14ac:dyDescent="0.25"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09" t="s">
        <v>19</v>
      </c>
    </row>
    <row r="8" spans="1:7" ht="15" customHeight="1" x14ac:dyDescent="0.25">
      <c r="A8" s="85"/>
      <c r="B8" s="3" t="s">
        <v>8</v>
      </c>
      <c r="C8" s="70">
        <v>26329</v>
      </c>
      <c r="D8" s="76">
        <v>23589</v>
      </c>
      <c r="E8" s="110">
        <f t="shared" si="2"/>
        <v>89.593224201450866</v>
      </c>
      <c r="F8" s="75">
        <v>2740</v>
      </c>
      <c r="G8" s="110">
        <f t="shared" si="1"/>
        <v>10.406775798549129</v>
      </c>
    </row>
    <row r="9" spans="1:7" ht="15" customHeight="1" x14ac:dyDescent="0.25">
      <c r="A9" s="85"/>
      <c r="B9" s="13" t="s">
        <v>18</v>
      </c>
      <c r="C9" s="69">
        <v>139360</v>
      </c>
      <c r="D9" s="74">
        <v>23250</v>
      </c>
      <c r="E9" s="109">
        <f t="shared" si="2"/>
        <v>16.683409873708381</v>
      </c>
      <c r="F9" s="73">
        <v>116110</v>
      </c>
      <c r="G9" s="109">
        <f t="shared" si="1"/>
        <v>83.316590126291629</v>
      </c>
    </row>
    <row r="10" spans="1:7" ht="15" customHeight="1" x14ac:dyDescent="0.25">
      <c r="A10" s="85"/>
      <c r="B10" s="3" t="s">
        <v>22</v>
      </c>
      <c r="C10" s="70">
        <v>13</v>
      </c>
      <c r="D10" s="76">
        <v>13</v>
      </c>
      <c r="E10" s="110">
        <f t="shared" si="2"/>
        <v>100</v>
      </c>
      <c r="F10" s="75">
        <v>0</v>
      </c>
      <c r="G10" s="110">
        <f t="shared" si="1"/>
        <v>0</v>
      </c>
    </row>
    <row r="11" spans="1:7" ht="15" customHeight="1" x14ac:dyDescent="0.25">
      <c r="A11" s="85"/>
      <c r="B11" s="13" t="s">
        <v>23</v>
      </c>
      <c r="C11" s="69">
        <v>335</v>
      </c>
      <c r="D11" s="74">
        <v>325</v>
      </c>
      <c r="E11" s="109">
        <f t="shared" si="2"/>
        <v>97.014925373134332</v>
      </c>
      <c r="F11" s="73">
        <v>10</v>
      </c>
      <c r="G11" s="109">
        <f t="shared" si="1"/>
        <v>2.9850746268656714</v>
      </c>
    </row>
    <row r="12" spans="1:7" ht="15" customHeight="1" x14ac:dyDescent="0.25">
      <c r="A12" s="85"/>
      <c r="B12" s="3" t="s">
        <v>24</v>
      </c>
      <c r="C12" s="70">
        <v>1138</v>
      </c>
      <c r="D12" s="76">
        <v>852</v>
      </c>
      <c r="E12" s="110">
        <f t="shared" si="2"/>
        <v>74.868189806678387</v>
      </c>
      <c r="F12" s="75">
        <v>286</v>
      </c>
      <c r="G12" s="110">
        <f t="shared" si="1"/>
        <v>25.13181019332162</v>
      </c>
    </row>
    <row r="13" spans="1:7" ht="15" customHeight="1" x14ac:dyDescent="0.25">
      <c r="A13" s="85"/>
      <c r="B13" s="13" t="s">
        <v>25</v>
      </c>
      <c r="C13" s="69">
        <v>23</v>
      </c>
      <c r="D13" s="74">
        <v>23</v>
      </c>
      <c r="E13" s="109">
        <f t="shared" si="2"/>
        <v>100</v>
      </c>
      <c r="F13" s="73">
        <v>0</v>
      </c>
      <c r="G13" s="109">
        <f t="shared" si="1"/>
        <v>0</v>
      </c>
    </row>
    <row r="14" spans="1:7" ht="15" customHeight="1" x14ac:dyDescent="0.25">
      <c r="A14" s="85"/>
      <c r="B14" s="3" t="s">
        <v>26</v>
      </c>
      <c r="C14" s="70">
        <v>327</v>
      </c>
      <c r="D14" s="76">
        <v>275</v>
      </c>
      <c r="E14" s="110">
        <f t="shared" si="2"/>
        <v>84.097859327217122</v>
      </c>
      <c r="F14" s="75">
        <v>52</v>
      </c>
      <c r="G14" s="110">
        <f t="shared" si="1"/>
        <v>15.902140672782874</v>
      </c>
    </row>
    <row r="15" spans="1:7" ht="15" customHeight="1" x14ac:dyDescent="0.25">
      <c r="A15" s="85"/>
      <c r="B15" s="13" t="s">
        <v>11</v>
      </c>
      <c r="C15" s="69">
        <v>588231</v>
      </c>
      <c r="D15" s="74">
        <v>401393</v>
      </c>
      <c r="E15" s="109">
        <f t="shared" si="2"/>
        <v>68.237308132349355</v>
      </c>
      <c r="F15" s="73">
        <v>186838</v>
      </c>
      <c r="G15" s="109">
        <f t="shared" si="1"/>
        <v>31.762691867650634</v>
      </c>
    </row>
    <row r="16" spans="1:7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0" t="s">
        <v>19</v>
      </c>
    </row>
    <row r="17" spans="1:12" ht="15" customHeight="1" x14ac:dyDescent="0.25">
      <c r="A17" s="85"/>
      <c r="B17" s="13" t="s">
        <v>27</v>
      </c>
      <c r="C17" s="69">
        <v>312</v>
      </c>
      <c r="D17" s="74">
        <v>192</v>
      </c>
      <c r="E17" s="109">
        <f t="shared" si="2"/>
        <v>61.53846153846154</v>
      </c>
      <c r="F17" s="73">
        <v>120</v>
      </c>
      <c r="G17" s="109">
        <f t="shared" si="1"/>
        <v>38.461538461538467</v>
      </c>
    </row>
    <row r="18" spans="1:12" ht="15" customHeight="1" x14ac:dyDescent="0.25">
      <c r="A18" s="85"/>
      <c r="B18" s="3" t="s">
        <v>28</v>
      </c>
      <c r="C18" s="70">
        <v>242</v>
      </c>
      <c r="D18" s="76">
        <v>223</v>
      </c>
      <c r="E18" s="110">
        <f t="shared" si="2"/>
        <v>92.148760330578511</v>
      </c>
      <c r="F18" s="75">
        <v>19</v>
      </c>
      <c r="G18" s="110">
        <f t="shared" si="1"/>
        <v>7.8512396694214877</v>
      </c>
      <c r="L18" s="85"/>
    </row>
    <row r="19" spans="1:12" ht="15" customHeight="1" x14ac:dyDescent="0.25">
      <c r="A19" s="85"/>
      <c r="B19" s="13" t="s">
        <v>30</v>
      </c>
      <c r="C19" s="69">
        <v>367</v>
      </c>
      <c r="D19" s="74">
        <v>322</v>
      </c>
      <c r="E19" s="109">
        <f t="shared" si="2"/>
        <v>87.73841961852861</v>
      </c>
      <c r="F19" s="73">
        <v>45</v>
      </c>
      <c r="G19" s="109">
        <f t="shared" si="1"/>
        <v>12.26158038147139</v>
      </c>
    </row>
    <row r="20" spans="1:12" ht="15" customHeight="1" x14ac:dyDescent="0.25">
      <c r="A20" s="85"/>
      <c r="B20" s="3" t="s">
        <v>29</v>
      </c>
      <c r="C20" s="70">
        <v>1930</v>
      </c>
      <c r="D20" s="76">
        <v>1869</v>
      </c>
      <c r="E20" s="110">
        <f t="shared" si="2"/>
        <v>96.839378238341965</v>
      </c>
      <c r="F20" s="75">
        <v>61</v>
      </c>
      <c r="G20" s="110">
        <f t="shared" si="1"/>
        <v>3.1606217616580312</v>
      </c>
    </row>
    <row r="21" spans="1:12" ht="15" customHeight="1" x14ac:dyDescent="0.25">
      <c r="A21" s="85"/>
      <c r="B21" s="13" t="s">
        <v>12</v>
      </c>
      <c r="C21" s="69">
        <v>4836</v>
      </c>
      <c r="D21" s="74">
        <v>2998</v>
      </c>
      <c r="E21" s="109">
        <f t="shared" si="2"/>
        <v>61.993382961124901</v>
      </c>
      <c r="F21" s="73">
        <v>1838</v>
      </c>
      <c r="G21" s="109">
        <f t="shared" si="1"/>
        <v>38.006617038875099</v>
      </c>
    </row>
    <row r="22" spans="1:12" ht="15" customHeight="1" x14ac:dyDescent="0.25">
      <c r="A22" s="85"/>
      <c r="B22" s="3" t="s">
        <v>31</v>
      </c>
      <c r="C22" s="70">
        <v>362</v>
      </c>
      <c r="D22" s="76">
        <v>362</v>
      </c>
      <c r="E22" s="110">
        <f t="shared" si="2"/>
        <v>100</v>
      </c>
      <c r="F22" s="75">
        <v>0</v>
      </c>
      <c r="G22" s="110">
        <f t="shared" si="1"/>
        <v>0</v>
      </c>
    </row>
    <row r="23" spans="1:12" ht="15" customHeight="1" x14ac:dyDescent="0.25">
      <c r="A23" s="85"/>
      <c r="B23" s="13" t="s">
        <v>32</v>
      </c>
      <c r="C23" s="69">
        <v>56445</v>
      </c>
      <c r="D23" s="74">
        <v>53256</v>
      </c>
      <c r="E23" s="109">
        <f t="shared" si="2"/>
        <v>94.350252458145107</v>
      </c>
      <c r="F23" s="73">
        <v>3189</v>
      </c>
      <c r="G23" s="109">
        <f t="shared" si="1"/>
        <v>5.6497475418549028</v>
      </c>
    </row>
    <row r="24" spans="1:12" ht="15" customHeight="1" x14ac:dyDescent="0.25">
      <c r="A24" s="85"/>
      <c r="B24" s="3" t="s">
        <v>33</v>
      </c>
      <c r="C24" s="70">
        <v>320</v>
      </c>
      <c r="D24" s="76">
        <v>320</v>
      </c>
      <c r="E24" s="110">
        <f t="shared" si="2"/>
        <v>100</v>
      </c>
      <c r="F24" s="75">
        <v>0</v>
      </c>
      <c r="G24" s="110">
        <f t="shared" si="1"/>
        <v>0</v>
      </c>
    </row>
    <row r="25" spans="1:12" ht="15" customHeight="1" x14ac:dyDescent="0.25">
      <c r="A25" s="85"/>
      <c r="B25" s="13" t="s">
        <v>13</v>
      </c>
      <c r="C25" s="69">
        <v>9384</v>
      </c>
      <c r="D25" s="74">
        <v>6391</v>
      </c>
      <c r="E25" s="109">
        <f t="shared" si="2"/>
        <v>68.105285592497864</v>
      </c>
      <c r="F25" s="73">
        <v>2993</v>
      </c>
      <c r="G25" s="109">
        <f t="shared" si="1"/>
        <v>31.894714407502136</v>
      </c>
    </row>
    <row r="26" spans="1:12" s="85" customFormat="1" ht="15" customHeight="1" x14ac:dyDescent="0.25"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0" t="s">
        <v>19</v>
      </c>
    </row>
    <row r="27" spans="1:12" ht="15" customHeight="1" x14ac:dyDescent="0.25">
      <c r="A27" s="85"/>
      <c r="B27" s="13" t="s">
        <v>15</v>
      </c>
      <c r="C27" s="69">
        <v>1126</v>
      </c>
      <c r="D27" s="74">
        <v>902</v>
      </c>
      <c r="E27" s="109">
        <f t="shared" si="2"/>
        <v>80.106571936056838</v>
      </c>
      <c r="F27" s="73">
        <v>224</v>
      </c>
      <c r="G27" s="109">
        <f t="shared" si="1"/>
        <v>19.893428063943162</v>
      </c>
    </row>
    <row r="28" spans="1:12" ht="15" customHeight="1" x14ac:dyDescent="0.25">
      <c r="A28" s="85"/>
      <c r="B28" s="3" t="s">
        <v>34</v>
      </c>
      <c r="C28" s="70">
        <v>92</v>
      </c>
      <c r="D28" s="76">
        <v>72</v>
      </c>
      <c r="E28" s="110">
        <f t="shared" si="2"/>
        <v>78.260869565217391</v>
      </c>
      <c r="F28" s="75">
        <v>20</v>
      </c>
      <c r="G28" s="110">
        <f t="shared" si="1"/>
        <v>21.739130434782609</v>
      </c>
    </row>
    <row r="29" spans="1:12" ht="15" customHeight="1" x14ac:dyDescent="0.25">
      <c r="A29" s="85"/>
      <c r="B29" s="13" t="s">
        <v>35</v>
      </c>
      <c r="C29" s="69">
        <v>22</v>
      </c>
      <c r="D29" s="74">
        <v>21</v>
      </c>
      <c r="E29" s="109">
        <f t="shared" si="2"/>
        <v>95.454545454545453</v>
      </c>
      <c r="F29" s="73">
        <v>1</v>
      </c>
      <c r="G29" s="109">
        <f t="shared" si="1"/>
        <v>4.5454545454545459</v>
      </c>
    </row>
    <row r="30" spans="1:12" ht="15" customHeight="1" x14ac:dyDescent="0.25">
      <c r="A30" s="85"/>
      <c r="B30" s="3" t="s">
        <v>36</v>
      </c>
      <c r="C30" s="70">
        <v>20</v>
      </c>
      <c r="D30" s="76">
        <v>15</v>
      </c>
      <c r="E30" s="110">
        <f t="shared" si="2"/>
        <v>75</v>
      </c>
      <c r="F30" s="75">
        <v>5</v>
      </c>
      <c r="G30" s="110">
        <f t="shared" si="1"/>
        <v>25</v>
      </c>
    </row>
    <row r="31" spans="1:12" ht="15" customHeight="1" x14ac:dyDescent="0.25">
      <c r="A31" s="85"/>
      <c r="B31" s="13" t="s">
        <v>10</v>
      </c>
      <c r="C31" s="69">
        <v>91590</v>
      </c>
      <c r="D31" s="74">
        <v>75995</v>
      </c>
      <c r="E31" s="109">
        <f t="shared" si="2"/>
        <v>82.973031990391959</v>
      </c>
      <c r="F31" s="73">
        <v>15595</v>
      </c>
      <c r="G31" s="109">
        <f t="shared" si="1"/>
        <v>17.026968009608034</v>
      </c>
    </row>
    <row r="32" spans="1:12" ht="15" customHeight="1" x14ac:dyDescent="0.25">
      <c r="A32" s="85"/>
      <c r="B32" s="3" t="s">
        <v>37</v>
      </c>
      <c r="C32" s="70">
        <v>2305</v>
      </c>
      <c r="D32" s="76">
        <v>915</v>
      </c>
      <c r="E32" s="110">
        <f t="shared" si="2"/>
        <v>39.696312364425161</v>
      </c>
      <c r="F32" s="75">
        <v>1390</v>
      </c>
      <c r="G32" s="110">
        <f t="shared" si="1"/>
        <v>60.303687635574832</v>
      </c>
    </row>
    <row r="33" spans="1:7" ht="15" customHeight="1" x14ac:dyDescent="0.25">
      <c r="A33" s="85"/>
      <c r="B33" s="13" t="s">
        <v>112</v>
      </c>
      <c r="C33" s="69" t="s">
        <v>19</v>
      </c>
      <c r="D33" s="74" t="s">
        <v>19</v>
      </c>
      <c r="E33" s="109" t="s">
        <v>19</v>
      </c>
      <c r="F33" s="73" t="s">
        <v>19</v>
      </c>
      <c r="G33" s="109" t="s">
        <v>19</v>
      </c>
    </row>
    <row r="34" spans="1:7" s="85" customFormat="1" ht="15" customHeight="1" x14ac:dyDescent="0.25"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0" t="s">
        <v>19</v>
      </c>
    </row>
    <row r="35" spans="1:7" ht="15" customHeight="1" x14ac:dyDescent="0.25">
      <c r="A35" s="85"/>
      <c r="B35" s="13" t="s">
        <v>14</v>
      </c>
      <c r="C35" s="69">
        <v>80371</v>
      </c>
      <c r="D35" s="74">
        <v>73573</v>
      </c>
      <c r="E35" s="109">
        <f t="shared" si="2"/>
        <v>91.541725249157039</v>
      </c>
      <c r="F35" s="73">
        <v>6798</v>
      </c>
      <c r="G35" s="109">
        <f t="shared" si="1"/>
        <v>8.4582747508429659</v>
      </c>
    </row>
    <row r="36" spans="1:7" ht="15" customHeight="1" thickBot="1" x14ac:dyDescent="0.3">
      <c r="A36" s="85"/>
      <c r="B36" s="119" t="s">
        <v>38</v>
      </c>
      <c r="C36" s="120">
        <v>198846</v>
      </c>
      <c r="D36" s="121">
        <v>63587</v>
      </c>
      <c r="E36" s="122">
        <f t="shared" si="2"/>
        <v>31.978013135793525</v>
      </c>
      <c r="F36" s="123">
        <v>135259</v>
      </c>
      <c r="G36" s="122">
        <f t="shared" si="1"/>
        <v>68.021986864206468</v>
      </c>
    </row>
    <row r="37" spans="1:7" ht="15" customHeight="1" x14ac:dyDescent="0.25">
      <c r="A37" s="85"/>
      <c r="B37" s="4"/>
      <c r="C37" s="4"/>
      <c r="D37" s="10"/>
      <c r="E37"/>
      <c r="G37" s="85"/>
    </row>
    <row r="38" spans="1:7" ht="15" customHeight="1" x14ac:dyDescent="0.25">
      <c r="A38" s="39" t="s">
        <v>20</v>
      </c>
      <c r="B38" s="222" t="s">
        <v>114</v>
      </c>
      <c r="C38" s="223"/>
      <c r="D38" s="214"/>
      <c r="E38" s="214"/>
      <c r="F38" s="214"/>
      <c r="G38" s="214"/>
    </row>
    <row r="39" spans="1:7" ht="15" customHeight="1" x14ac:dyDescent="0.25">
      <c r="A39" s="39" t="s">
        <v>6</v>
      </c>
      <c r="B39" s="210" t="s">
        <v>100</v>
      </c>
      <c r="C39" s="214"/>
      <c r="D39" s="214"/>
      <c r="E39" s="214"/>
      <c r="F39" s="214"/>
      <c r="G39" s="214"/>
    </row>
    <row r="40" spans="1:7" ht="15" customHeight="1" x14ac:dyDescent="0.25">
      <c r="A40" s="59" t="s">
        <v>5</v>
      </c>
      <c r="B40" s="212" t="s">
        <v>59</v>
      </c>
      <c r="C40" s="203"/>
      <c r="D40" s="211"/>
      <c r="E40" s="211"/>
      <c r="F40" s="211"/>
      <c r="G40" s="211"/>
    </row>
    <row r="41" spans="1:7" ht="15" customHeight="1" x14ac:dyDescent="0.25">
      <c r="A41" s="59" t="s">
        <v>2</v>
      </c>
      <c r="B41" s="213" t="s">
        <v>186</v>
      </c>
      <c r="C41" s="203"/>
      <c r="D41" s="211"/>
      <c r="E41" s="211"/>
      <c r="F41" s="211"/>
      <c r="G41" s="211"/>
    </row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</sheetData>
  <mergeCells count="9">
    <mergeCell ref="B38:G38"/>
    <mergeCell ref="B39:G39"/>
    <mergeCell ref="B40:G40"/>
    <mergeCell ref="B41:G41"/>
    <mergeCell ref="B2:G2"/>
    <mergeCell ref="C3:C4"/>
    <mergeCell ref="D3:E3"/>
    <mergeCell ref="B3:B4"/>
    <mergeCell ref="F3:G3"/>
  </mergeCells>
  <hyperlinks>
    <hyperlink ref="G1" location="Contents!A1" display="[contents Ç]" xr:uid="{00000000-0004-0000-0400-000000000000}"/>
    <hyperlink ref="B41" r:id="rId1" xr:uid="{00000000-0004-0000-0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ignoredErrors>
    <ignoredError sqref="E5:F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1"/>
  <sheetViews>
    <sheetView showGridLines="0" topLeftCell="A10" workbookViewId="0">
      <selection activeCell="J41" sqref="J41"/>
    </sheetView>
  </sheetViews>
  <sheetFormatPr defaultColWidth="8.85546875" defaultRowHeight="15" x14ac:dyDescent="0.25"/>
  <cols>
    <col min="1" max="1" width="8.7109375"/>
    <col min="2" max="2" width="24.7109375" customWidth="1"/>
    <col min="3" max="3" width="16.7109375" customWidth="1"/>
    <col min="4" max="4" width="16.7109375" style="38" customWidth="1"/>
    <col min="5" max="9" width="16.7109375" customWidth="1"/>
    <col min="12" max="12" width="10" bestFit="1" customWidth="1"/>
  </cols>
  <sheetData>
    <row r="1" spans="1:12" s="29" customFormat="1" ht="30" customHeight="1" x14ac:dyDescent="0.25">
      <c r="A1" s="33" t="s">
        <v>0</v>
      </c>
      <c r="B1" s="67" t="s">
        <v>1</v>
      </c>
      <c r="C1" s="27"/>
      <c r="D1" s="27"/>
      <c r="H1"/>
      <c r="I1" s="53" t="s">
        <v>3</v>
      </c>
      <c r="K1"/>
    </row>
    <row r="2" spans="1:12" s="29" customFormat="1" ht="30" customHeight="1" thickBot="1" x14ac:dyDescent="0.3">
      <c r="B2" s="229" t="s">
        <v>141</v>
      </c>
      <c r="C2" s="230"/>
      <c r="D2" s="230"/>
      <c r="E2" s="215"/>
      <c r="F2" s="231"/>
      <c r="G2" s="231"/>
      <c r="H2" s="231"/>
      <c r="I2" s="231"/>
      <c r="J2"/>
    </row>
    <row r="3" spans="1:12" ht="30" customHeight="1" x14ac:dyDescent="0.25">
      <c r="A3" s="85"/>
      <c r="B3" s="216" t="s">
        <v>7</v>
      </c>
      <c r="C3" s="218" t="s">
        <v>39</v>
      </c>
      <c r="D3" s="224" t="s">
        <v>48</v>
      </c>
      <c r="E3" s="221"/>
      <c r="F3" s="224" t="s">
        <v>49</v>
      </c>
      <c r="G3" s="225"/>
      <c r="H3" s="226" t="s">
        <v>50</v>
      </c>
      <c r="I3" s="221"/>
    </row>
    <row r="4" spans="1:12" ht="30" customHeight="1" x14ac:dyDescent="0.25">
      <c r="A4" s="85"/>
      <c r="B4" s="217"/>
      <c r="C4" s="219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12" ht="30" customHeight="1" x14ac:dyDescent="0.25">
      <c r="A5" s="85"/>
      <c r="B5" s="86" t="s">
        <v>39</v>
      </c>
      <c r="C5" s="103">
        <f>SUM(C6:C36)</f>
        <v>1233543</v>
      </c>
      <c r="D5" s="102">
        <f t="shared" ref="D5:H5" si="0">SUM(D6:D36)</f>
        <v>133905</v>
      </c>
      <c r="E5" s="107">
        <f>D5/$C5*100</f>
        <v>10.855316758313249</v>
      </c>
      <c r="F5" s="105">
        <f t="shared" si="0"/>
        <v>100720</v>
      </c>
      <c r="G5" s="111">
        <f t="shared" ref="G5:G36" si="1">F5/$C5*100</f>
        <v>8.1650984197551271</v>
      </c>
      <c r="H5" s="102">
        <f t="shared" si="0"/>
        <v>998918</v>
      </c>
      <c r="I5" s="107">
        <f t="shared" ref="I5:I36" si="2">H5/$C5*100</f>
        <v>80.979584821931624</v>
      </c>
    </row>
    <row r="6" spans="1:12" ht="15" customHeight="1" x14ac:dyDescent="0.25">
      <c r="A6" s="85"/>
      <c r="B6" s="3" t="s">
        <v>21</v>
      </c>
      <c r="C6" s="68">
        <v>14575</v>
      </c>
      <c r="D6" s="72">
        <v>559</v>
      </c>
      <c r="E6" s="108">
        <f t="shared" ref="E6:E36" si="3">D6/$C6*100</f>
        <v>3.835334476843911</v>
      </c>
      <c r="F6" s="71">
        <v>392</v>
      </c>
      <c r="G6" s="112">
        <f t="shared" si="1"/>
        <v>2.6895368782161233</v>
      </c>
      <c r="H6" s="72">
        <v>13624</v>
      </c>
      <c r="I6" s="108">
        <f t="shared" si="2"/>
        <v>93.475128644939957</v>
      </c>
    </row>
    <row r="7" spans="1:12" ht="15" customHeight="1" x14ac:dyDescent="0.25">
      <c r="A7" s="85"/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</row>
    <row r="8" spans="1:12" ht="15" customHeight="1" x14ac:dyDescent="0.25">
      <c r="A8" s="85"/>
      <c r="B8" s="3" t="s">
        <v>8</v>
      </c>
      <c r="C8" s="70">
        <v>26358</v>
      </c>
      <c r="D8" s="76">
        <v>7540</v>
      </c>
      <c r="E8" s="110">
        <f t="shared" si="3"/>
        <v>28.606115790272401</v>
      </c>
      <c r="F8" s="75">
        <v>3344</v>
      </c>
      <c r="G8" s="114">
        <f t="shared" si="1"/>
        <v>12.686850292131421</v>
      </c>
      <c r="H8" s="76">
        <v>15474</v>
      </c>
      <c r="I8" s="110">
        <f t="shared" si="2"/>
        <v>58.707033917596178</v>
      </c>
      <c r="L8" s="130"/>
    </row>
    <row r="9" spans="1:12" ht="15" customHeight="1" x14ac:dyDescent="0.25">
      <c r="A9" s="85"/>
      <c r="B9" s="13" t="s">
        <v>18</v>
      </c>
      <c r="C9" s="69">
        <v>137755</v>
      </c>
      <c r="D9" s="74">
        <v>2535</v>
      </c>
      <c r="E9" s="109">
        <f t="shared" si="3"/>
        <v>1.8402235853508038</v>
      </c>
      <c r="F9" s="73">
        <v>2035</v>
      </c>
      <c r="G9" s="113">
        <f t="shared" si="1"/>
        <v>1.4772603535261879</v>
      </c>
      <c r="H9" s="74">
        <v>133185</v>
      </c>
      <c r="I9" s="109">
        <f t="shared" si="2"/>
        <v>96.682516061122996</v>
      </c>
    </row>
    <row r="10" spans="1:12" ht="15" customHeight="1" x14ac:dyDescent="0.25">
      <c r="A10" s="85"/>
      <c r="B10" s="3" t="s">
        <v>22</v>
      </c>
      <c r="C10" s="70">
        <v>13</v>
      </c>
      <c r="D10" s="76">
        <v>0</v>
      </c>
      <c r="E10" s="110">
        <f t="shared" si="3"/>
        <v>0</v>
      </c>
      <c r="F10" s="75">
        <v>0</v>
      </c>
      <c r="G10" s="114">
        <f t="shared" si="1"/>
        <v>0</v>
      </c>
      <c r="H10" s="76">
        <v>13</v>
      </c>
      <c r="I10" s="110">
        <f t="shared" si="2"/>
        <v>100</v>
      </c>
    </row>
    <row r="11" spans="1:12" ht="15" customHeight="1" x14ac:dyDescent="0.25">
      <c r="A11" s="85"/>
      <c r="B11" s="13" t="s">
        <v>23</v>
      </c>
      <c r="C11" s="69">
        <v>52</v>
      </c>
      <c r="D11" s="74">
        <v>0</v>
      </c>
      <c r="E11" s="109">
        <f t="shared" si="3"/>
        <v>0</v>
      </c>
      <c r="F11" s="73">
        <v>52</v>
      </c>
      <c r="G11" s="113">
        <f t="shared" si="1"/>
        <v>100</v>
      </c>
      <c r="H11" s="74">
        <v>0</v>
      </c>
      <c r="I11" s="109">
        <f t="shared" si="2"/>
        <v>0</v>
      </c>
    </row>
    <row r="12" spans="1:12" ht="15" customHeight="1" x14ac:dyDescent="0.25">
      <c r="A12" s="85"/>
      <c r="B12" s="3" t="s">
        <v>24</v>
      </c>
      <c r="C12" s="70">
        <v>896</v>
      </c>
      <c r="D12" s="76">
        <v>509</v>
      </c>
      <c r="E12" s="110">
        <f t="shared" si="3"/>
        <v>56.808035714285708</v>
      </c>
      <c r="F12" s="75">
        <v>110</v>
      </c>
      <c r="G12" s="114">
        <f t="shared" si="1"/>
        <v>12.276785714285714</v>
      </c>
      <c r="H12" s="76">
        <v>277</v>
      </c>
      <c r="I12" s="110">
        <f t="shared" si="2"/>
        <v>30.915178571428569</v>
      </c>
    </row>
    <row r="13" spans="1:12" ht="15" customHeight="1" x14ac:dyDescent="0.25">
      <c r="A13" s="85"/>
      <c r="B13" s="13" t="s">
        <v>25</v>
      </c>
      <c r="C13" s="69">
        <v>22</v>
      </c>
      <c r="D13" s="74">
        <v>20</v>
      </c>
      <c r="E13" s="109">
        <f t="shared" si="3"/>
        <v>90.909090909090907</v>
      </c>
      <c r="F13" s="73">
        <v>2</v>
      </c>
      <c r="G13" s="113">
        <f t="shared" si="1"/>
        <v>9.0909090909090917</v>
      </c>
      <c r="H13" s="74">
        <v>0</v>
      </c>
      <c r="I13" s="109">
        <f t="shared" si="2"/>
        <v>0</v>
      </c>
    </row>
    <row r="14" spans="1:12" ht="15" customHeight="1" x14ac:dyDescent="0.25">
      <c r="A14" s="85"/>
      <c r="B14" s="3" t="s">
        <v>26</v>
      </c>
      <c r="C14" s="70">
        <v>327</v>
      </c>
      <c r="D14" s="76">
        <v>169</v>
      </c>
      <c r="E14" s="110">
        <f t="shared" si="3"/>
        <v>51.681957186544345</v>
      </c>
      <c r="F14" s="75">
        <v>59</v>
      </c>
      <c r="G14" s="114">
        <f t="shared" si="1"/>
        <v>18.042813455657491</v>
      </c>
      <c r="H14" s="76">
        <v>99</v>
      </c>
      <c r="I14" s="110">
        <f t="shared" si="2"/>
        <v>30.275229357798167</v>
      </c>
    </row>
    <row r="15" spans="1:12" ht="15" customHeight="1" x14ac:dyDescent="0.25">
      <c r="A15" s="85"/>
      <c r="B15" s="13" t="s">
        <v>11</v>
      </c>
      <c r="C15" s="69">
        <v>475473</v>
      </c>
      <c r="D15" s="74">
        <v>32953</v>
      </c>
      <c r="E15" s="109">
        <f t="shared" si="3"/>
        <v>6.9305722932742757</v>
      </c>
      <c r="F15" s="73">
        <v>18903</v>
      </c>
      <c r="G15" s="113">
        <f t="shared" si="1"/>
        <v>3.9756200667545789</v>
      </c>
      <c r="H15" s="74">
        <v>423617</v>
      </c>
      <c r="I15" s="109">
        <f t="shared" si="2"/>
        <v>89.093807639971146</v>
      </c>
    </row>
    <row r="16" spans="1:12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9" ht="15" customHeight="1" x14ac:dyDescent="0.25">
      <c r="A17" s="85"/>
      <c r="B17" s="13" t="s">
        <v>27</v>
      </c>
      <c r="C17" s="69">
        <v>311</v>
      </c>
      <c r="D17" s="74">
        <v>80</v>
      </c>
      <c r="E17" s="109">
        <f t="shared" si="3"/>
        <v>25.723472668810288</v>
      </c>
      <c r="F17" s="73">
        <v>31</v>
      </c>
      <c r="G17" s="113">
        <f t="shared" si="1"/>
        <v>9.9678456591639879</v>
      </c>
      <c r="H17" s="74">
        <v>200</v>
      </c>
      <c r="I17" s="109">
        <f t="shared" si="2"/>
        <v>64.308681672025727</v>
      </c>
    </row>
    <row r="18" spans="1:9" ht="15" customHeight="1" x14ac:dyDescent="0.25">
      <c r="A18" s="85"/>
      <c r="B18" s="3" t="s">
        <v>28</v>
      </c>
      <c r="C18" s="70">
        <v>110</v>
      </c>
      <c r="D18" s="76">
        <v>72</v>
      </c>
      <c r="E18" s="110">
        <f t="shared" si="3"/>
        <v>65.454545454545453</v>
      </c>
      <c r="F18" s="75">
        <v>21</v>
      </c>
      <c r="G18" s="114">
        <f t="shared" si="1"/>
        <v>19.090909090909093</v>
      </c>
      <c r="H18" s="76">
        <v>17</v>
      </c>
      <c r="I18" s="110">
        <f t="shared" si="2"/>
        <v>15.454545454545453</v>
      </c>
    </row>
    <row r="19" spans="1:9" ht="15" customHeight="1" x14ac:dyDescent="0.25">
      <c r="A19" s="85"/>
      <c r="B19" s="13" t="s">
        <v>30</v>
      </c>
      <c r="C19" s="69">
        <v>112</v>
      </c>
      <c r="D19" s="74">
        <v>40</v>
      </c>
      <c r="E19" s="109">
        <f t="shared" si="3"/>
        <v>35.714285714285715</v>
      </c>
      <c r="F19" s="73">
        <v>72</v>
      </c>
      <c r="G19" s="113">
        <f t="shared" si="1"/>
        <v>64.285714285714292</v>
      </c>
      <c r="H19" s="74">
        <v>0</v>
      </c>
      <c r="I19" s="109">
        <f t="shared" si="2"/>
        <v>0</v>
      </c>
    </row>
    <row r="20" spans="1:9" ht="15" customHeight="1" x14ac:dyDescent="0.25">
      <c r="A20" s="85"/>
      <c r="B20" s="3" t="s">
        <v>29</v>
      </c>
      <c r="C20" s="70">
        <v>1156</v>
      </c>
      <c r="D20" s="76">
        <v>651</v>
      </c>
      <c r="E20" s="110">
        <f t="shared" si="3"/>
        <v>56.314878892733567</v>
      </c>
      <c r="F20" s="75">
        <v>295</v>
      </c>
      <c r="G20" s="114">
        <f t="shared" si="1"/>
        <v>25.519031141868513</v>
      </c>
      <c r="H20" s="76">
        <v>210</v>
      </c>
      <c r="I20" s="110">
        <f t="shared" si="2"/>
        <v>18.166089965397923</v>
      </c>
    </row>
    <row r="21" spans="1:9" ht="15" customHeight="1" x14ac:dyDescent="0.25">
      <c r="A21" s="85"/>
      <c r="B21" s="13" t="s">
        <v>12</v>
      </c>
      <c r="C21" s="69">
        <v>4835</v>
      </c>
      <c r="D21" s="74">
        <v>771</v>
      </c>
      <c r="E21" s="109">
        <f t="shared" si="3"/>
        <v>15.946225439503619</v>
      </c>
      <c r="F21" s="73">
        <v>598</v>
      </c>
      <c r="G21" s="113">
        <f t="shared" si="1"/>
        <v>12.368148914167529</v>
      </c>
      <c r="H21" s="74">
        <v>3466</v>
      </c>
      <c r="I21" s="109">
        <f t="shared" si="2"/>
        <v>71.685625646328859</v>
      </c>
    </row>
    <row r="22" spans="1:9" ht="15" customHeight="1" x14ac:dyDescent="0.25">
      <c r="A22" s="85"/>
      <c r="B22" s="3" t="s">
        <v>31</v>
      </c>
      <c r="C22" s="70" t="s">
        <v>19</v>
      </c>
      <c r="D22" s="76" t="s">
        <v>19</v>
      </c>
      <c r="E22" s="110" t="s">
        <v>19</v>
      </c>
      <c r="F22" s="75" t="s">
        <v>19</v>
      </c>
      <c r="G22" s="114" t="s">
        <v>19</v>
      </c>
      <c r="H22" s="76" t="s">
        <v>19</v>
      </c>
      <c r="I22" s="110" t="s">
        <v>19</v>
      </c>
    </row>
    <row r="23" spans="1:9" ht="15" customHeight="1" x14ac:dyDescent="0.25">
      <c r="A23" s="85"/>
      <c r="B23" s="13" t="s">
        <v>32</v>
      </c>
      <c r="C23" s="69">
        <v>48936</v>
      </c>
      <c r="D23" s="74">
        <v>6987</v>
      </c>
      <c r="E23" s="109">
        <f t="shared" si="3"/>
        <v>14.277832270720941</v>
      </c>
      <c r="F23" s="73">
        <v>7714</v>
      </c>
      <c r="G23" s="113">
        <f t="shared" si="1"/>
        <v>15.763446133725683</v>
      </c>
      <c r="H23" s="74">
        <v>34235</v>
      </c>
      <c r="I23" s="109">
        <f t="shared" si="2"/>
        <v>69.958721595553371</v>
      </c>
    </row>
    <row r="24" spans="1:9" ht="15" customHeight="1" x14ac:dyDescent="0.25">
      <c r="A24" s="85"/>
      <c r="B24" s="3" t="s">
        <v>33</v>
      </c>
      <c r="C24" s="70" t="s">
        <v>19</v>
      </c>
      <c r="D24" s="76" t="s">
        <v>19</v>
      </c>
      <c r="E24" s="110" t="s">
        <v>19</v>
      </c>
      <c r="F24" s="75" t="s">
        <v>19</v>
      </c>
      <c r="G24" s="114" t="s">
        <v>19</v>
      </c>
      <c r="H24" s="76" t="s">
        <v>19</v>
      </c>
      <c r="I24" s="110" t="s">
        <v>19</v>
      </c>
    </row>
    <row r="25" spans="1:9" ht="15" customHeight="1" x14ac:dyDescent="0.25">
      <c r="A25" s="85"/>
      <c r="B25" s="13" t="s">
        <v>13</v>
      </c>
      <c r="C25" s="69">
        <v>9399</v>
      </c>
      <c r="D25" s="74">
        <v>1193</v>
      </c>
      <c r="E25" s="109">
        <f t="shared" si="3"/>
        <v>12.69283966379402</v>
      </c>
      <c r="F25" s="73">
        <v>1807</v>
      </c>
      <c r="G25" s="113">
        <f t="shared" si="1"/>
        <v>19.22544951590595</v>
      </c>
      <c r="H25" s="74">
        <v>6399</v>
      </c>
      <c r="I25" s="109">
        <f t="shared" si="2"/>
        <v>68.081710820300032</v>
      </c>
    </row>
    <row r="26" spans="1:9" ht="15" customHeight="1" x14ac:dyDescent="0.25">
      <c r="A26" s="85"/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</row>
    <row r="27" spans="1:9" ht="15" customHeight="1" x14ac:dyDescent="0.25">
      <c r="A27" s="85"/>
      <c r="B27" s="13" t="s">
        <v>15</v>
      </c>
      <c r="C27" s="69">
        <v>1126</v>
      </c>
      <c r="D27" s="74">
        <v>574</v>
      </c>
      <c r="E27" s="109">
        <f t="shared" si="3"/>
        <v>50.976909413854358</v>
      </c>
      <c r="F27" s="73">
        <v>116</v>
      </c>
      <c r="G27" s="113">
        <f t="shared" si="1"/>
        <v>10.301953818827709</v>
      </c>
      <c r="H27" s="74">
        <v>436</v>
      </c>
      <c r="I27" s="109">
        <f t="shared" si="2"/>
        <v>38.721136767317937</v>
      </c>
    </row>
    <row r="28" spans="1:9" ht="15" customHeight="1" x14ac:dyDescent="0.25">
      <c r="A28" s="85"/>
      <c r="B28" s="3" t="s">
        <v>34</v>
      </c>
      <c r="C28" s="70">
        <v>236</v>
      </c>
      <c r="D28" s="76">
        <v>236</v>
      </c>
      <c r="E28" s="110">
        <f t="shared" si="3"/>
        <v>100</v>
      </c>
      <c r="F28" s="75">
        <v>0</v>
      </c>
      <c r="G28" s="114">
        <f t="shared" si="1"/>
        <v>0</v>
      </c>
      <c r="H28" s="76">
        <v>0</v>
      </c>
      <c r="I28" s="110">
        <f t="shared" si="2"/>
        <v>0</v>
      </c>
    </row>
    <row r="29" spans="1:9" ht="15" customHeight="1" x14ac:dyDescent="0.25">
      <c r="A29" s="85"/>
      <c r="B29" s="13" t="s">
        <v>35</v>
      </c>
      <c r="C29" s="69">
        <v>22</v>
      </c>
      <c r="D29" s="74">
        <v>9</v>
      </c>
      <c r="E29" s="109">
        <f t="shared" si="3"/>
        <v>40.909090909090914</v>
      </c>
      <c r="F29" s="73">
        <v>3</v>
      </c>
      <c r="G29" s="113">
        <f t="shared" si="1"/>
        <v>13.636363636363635</v>
      </c>
      <c r="H29" s="74">
        <v>10</v>
      </c>
      <c r="I29" s="109">
        <f t="shared" si="2"/>
        <v>45.454545454545453</v>
      </c>
    </row>
    <row r="30" spans="1:9" ht="15" customHeight="1" x14ac:dyDescent="0.25">
      <c r="A30" s="85"/>
      <c r="B30" s="3" t="s">
        <v>36</v>
      </c>
      <c r="C30" s="70">
        <v>20</v>
      </c>
      <c r="D30" s="76">
        <v>17</v>
      </c>
      <c r="E30" s="110">
        <f t="shared" si="3"/>
        <v>85</v>
      </c>
      <c r="F30" s="75">
        <v>2</v>
      </c>
      <c r="G30" s="114">
        <f t="shared" si="1"/>
        <v>10</v>
      </c>
      <c r="H30" s="76">
        <v>1</v>
      </c>
      <c r="I30" s="110">
        <f t="shared" si="2"/>
        <v>5</v>
      </c>
    </row>
    <row r="31" spans="1:9" ht="15" customHeight="1" x14ac:dyDescent="0.25">
      <c r="A31" s="85"/>
      <c r="B31" s="13" t="s">
        <v>10</v>
      </c>
      <c r="C31" s="69">
        <v>91585</v>
      </c>
      <c r="D31" s="74">
        <v>21725</v>
      </c>
      <c r="E31" s="109">
        <f t="shared" si="3"/>
        <v>23.721133373369003</v>
      </c>
      <c r="F31" s="73">
        <v>14670</v>
      </c>
      <c r="G31" s="113">
        <f t="shared" si="1"/>
        <v>16.017906862477478</v>
      </c>
      <c r="H31" s="74">
        <v>55190</v>
      </c>
      <c r="I31" s="109">
        <f t="shared" si="2"/>
        <v>60.260959764153519</v>
      </c>
    </row>
    <row r="32" spans="1:9" ht="15" customHeight="1" x14ac:dyDescent="0.25">
      <c r="A32" s="85"/>
      <c r="B32" s="3" t="s">
        <v>37</v>
      </c>
      <c r="C32" s="70">
        <v>2815</v>
      </c>
      <c r="D32" s="76">
        <v>685</v>
      </c>
      <c r="E32" s="110">
        <f t="shared" si="3"/>
        <v>24.333925399644759</v>
      </c>
      <c r="F32" s="75">
        <v>180</v>
      </c>
      <c r="G32" s="114">
        <f t="shared" si="1"/>
        <v>6.3943161634103021</v>
      </c>
      <c r="H32" s="76">
        <v>1950</v>
      </c>
      <c r="I32" s="110">
        <f t="shared" si="2"/>
        <v>69.271758436944936</v>
      </c>
    </row>
    <row r="33" spans="1:9" ht="15" customHeight="1" x14ac:dyDescent="0.25">
      <c r="A33" s="85"/>
      <c r="B33" s="13" t="s">
        <v>16</v>
      </c>
      <c r="C33" s="69">
        <v>154168</v>
      </c>
      <c r="D33" s="74">
        <v>25657</v>
      </c>
      <c r="E33" s="109">
        <f t="shared" si="3"/>
        <v>16.64223444553993</v>
      </c>
      <c r="F33" s="73">
        <v>25312</v>
      </c>
      <c r="G33" s="113">
        <f t="shared" si="1"/>
        <v>16.418452597166727</v>
      </c>
      <c r="H33" s="74">
        <v>103199</v>
      </c>
      <c r="I33" s="109">
        <f t="shared" si="2"/>
        <v>66.939312957293339</v>
      </c>
    </row>
    <row r="34" spans="1:9" ht="15" customHeight="1" x14ac:dyDescent="0.25">
      <c r="A34" s="85"/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</row>
    <row r="35" spans="1:9" ht="15" customHeight="1" x14ac:dyDescent="0.25">
      <c r="A35" s="85"/>
      <c r="B35" s="13" t="s">
        <v>14</v>
      </c>
      <c r="C35" s="69">
        <v>77612</v>
      </c>
      <c r="D35" s="74">
        <v>26844</v>
      </c>
      <c r="E35" s="109">
        <f t="shared" si="3"/>
        <v>34.587434932742362</v>
      </c>
      <c r="F35" s="73">
        <v>18957</v>
      </c>
      <c r="G35" s="113">
        <f t="shared" si="1"/>
        <v>24.425346595887234</v>
      </c>
      <c r="H35" s="74">
        <v>31811</v>
      </c>
      <c r="I35" s="109">
        <f t="shared" si="2"/>
        <v>40.987218471370404</v>
      </c>
    </row>
    <row r="36" spans="1:9" ht="15" customHeight="1" thickBot="1" x14ac:dyDescent="0.3">
      <c r="A36" s="85"/>
      <c r="B36" s="119" t="s">
        <v>38</v>
      </c>
      <c r="C36" s="120">
        <v>185629</v>
      </c>
      <c r="D36" s="121">
        <v>4079</v>
      </c>
      <c r="E36" s="122">
        <f t="shared" si="3"/>
        <v>2.1973937261957994</v>
      </c>
      <c r="F36" s="123">
        <v>6045</v>
      </c>
      <c r="G36" s="124">
        <f t="shared" si="1"/>
        <v>3.2564954829256205</v>
      </c>
      <c r="H36" s="121">
        <v>175505</v>
      </c>
      <c r="I36" s="122">
        <f t="shared" si="2"/>
        <v>94.546110790878572</v>
      </c>
    </row>
    <row r="37" spans="1:9" ht="15" customHeight="1" x14ac:dyDescent="0.25">
      <c r="A37" s="85"/>
      <c r="B37" s="4"/>
      <c r="C37" s="4"/>
      <c r="D37" s="10"/>
      <c r="F37" s="85"/>
      <c r="G37" s="85"/>
      <c r="H37" s="10"/>
      <c r="I37" s="85"/>
    </row>
    <row r="38" spans="1:9" ht="15" customHeight="1" x14ac:dyDescent="0.25">
      <c r="A38" s="39" t="s">
        <v>20</v>
      </c>
      <c r="B38" s="222" t="s">
        <v>115</v>
      </c>
      <c r="C38" s="223"/>
      <c r="D38" s="214"/>
      <c r="E38" s="214"/>
      <c r="F38" s="214"/>
      <c r="G38" s="214"/>
      <c r="H38" s="214"/>
      <c r="I38" s="214"/>
    </row>
    <row r="39" spans="1:9" ht="15" customHeight="1" x14ac:dyDescent="0.25">
      <c r="A39" s="39" t="s">
        <v>6</v>
      </c>
      <c r="B39" s="210" t="s">
        <v>99</v>
      </c>
      <c r="C39" s="214"/>
      <c r="D39" s="214"/>
      <c r="E39" s="214"/>
      <c r="F39" s="214"/>
      <c r="G39" s="214"/>
      <c r="H39" s="214"/>
      <c r="I39" s="214"/>
    </row>
    <row r="40" spans="1:9" ht="15" customHeight="1" x14ac:dyDescent="0.25">
      <c r="A40" s="59" t="s">
        <v>5</v>
      </c>
      <c r="B40" s="212" t="s">
        <v>59</v>
      </c>
      <c r="C40" s="203"/>
      <c r="D40" s="211"/>
      <c r="E40" s="211"/>
      <c r="F40" s="211"/>
      <c r="G40" s="211"/>
      <c r="H40" s="211"/>
      <c r="I40" s="211"/>
    </row>
    <row r="41" spans="1:9" ht="15" customHeight="1" x14ac:dyDescent="0.25">
      <c r="A41" s="59" t="s">
        <v>2</v>
      </c>
      <c r="B41" s="213" t="s">
        <v>186</v>
      </c>
      <c r="C41" s="203"/>
      <c r="D41" s="211"/>
      <c r="E41" s="211"/>
      <c r="F41" s="211"/>
      <c r="G41" s="211"/>
      <c r="H41" s="211"/>
      <c r="I41" s="211"/>
    </row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</sheetData>
  <mergeCells count="10">
    <mergeCell ref="B2:I2"/>
    <mergeCell ref="B40:I40"/>
    <mergeCell ref="B41:I41"/>
    <mergeCell ref="B3:B4"/>
    <mergeCell ref="C3:C4"/>
    <mergeCell ref="D3:E3"/>
    <mergeCell ref="F3:G3"/>
    <mergeCell ref="H3:I3"/>
    <mergeCell ref="B38:I38"/>
    <mergeCell ref="B39:I39"/>
  </mergeCells>
  <hyperlinks>
    <hyperlink ref="I1" location="Contents!A1" display="[contents Ç]" xr:uid="{00000000-0004-0000-0500-000000000000}"/>
    <hyperlink ref="B41" r:id="rId1" xr:uid="{00000000-0004-0000-0500-000001000000}"/>
  </hyperlinks>
  <pageMargins left="0.7" right="0.7" top="0.75" bottom="0.75" header="0.3" footer="0.3"/>
  <pageSetup paperSize="9" orientation="portrait" r:id="rId2"/>
  <ignoredErrors>
    <ignoredError sqref="E5:F5 G5:H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2"/>
  <sheetViews>
    <sheetView showGridLines="0" topLeftCell="A13" workbookViewId="0">
      <selection activeCell="J41" sqref="J41"/>
    </sheetView>
  </sheetViews>
  <sheetFormatPr defaultColWidth="8.85546875" defaultRowHeight="15" x14ac:dyDescent="0.25"/>
  <cols>
    <col min="1" max="1" width="8.7109375"/>
    <col min="2" max="2" width="24.7109375" customWidth="1"/>
    <col min="3" max="9" width="16.7109375" customWidth="1"/>
  </cols>
  <sheetData>
    <row r="1" spans="1:9" s="10" customFormat="1" ht="30" customHeight="1" x14ac:dyDescent="0.25">
      <c r="A1" s="35" t="s">
        <v>0</v>
      </c>
      <c r="B1" s="67" t="s">
        <v>1</v>
      </c>
      <c r="C1" s="36"/>
      <c r="D1" s="36"/>
      <c r="E1" s="36"/>
      <c r="I1" s="53" t="s">
        <v>3</v>
      </c>
    </row>
    <row r="2" spans="1:9" s="29" customFormat="1" ht="30" customHeight="1" thickBot="1" x14ac:dyDescent="0.3">
      <c r="B2" s="232" t="s">
        <v>142</v>
      </c>
      <c r="C2" s="232"/>
      <c r="D2" s="232"/>
      <c r="E2" s="233"/>
      <c r="F2" s="215"/>
      <c r="G2" s="215"/>
      <c r="H2" s="215"/>
      <c r="I2" s="215"/>
    </row>
    <row r="3" spans="1:9" ht="30" customHeight="1" x14ac:dyDescent="0.25">
      <c r="A3" s="85"/>
      <c r="B3" s="216" t="s">
        <v>7</v>
      </c>
      <c r="C3" s="218" t="s">
        <v>39</v>
      </c>
      <c r="D3" s="224" t="s">
        <v>51</v>
      </c>
      <c r="E3" s="221"/>
      <c r="F3" s="224" t="s">
        <v>52</v>
      </c>
      <c r="G3" s="225"/>
      <c r="H3" s="226" t="s">
        <v>53</v>
      </c>
      <c r="I3" s="221"/>
    </row>
    <row r="4" spans="1:9" ht="30" customHeight="1" x14ac:dyDescent="0.25">
      <c r="A4" s="85"/>
      <c r="B4" s="217"/>
      <c r="C4" s="219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9" ht="30" customHeight="1" x14ac:dyDescent="0.25">
      <c r="A5" s="85"/>
      <c r="B5" s="86" t="s">
        <v>39</v>
      </c>
      <c r="C5" s="103">
        <f>SUM(C6:C36)</f>
        <v>1347055</v>
      </c>
      <c r="D5" s="102">
        <f t="shared" ref="D5:H5" si="0">SUM(D6:D36)</f>
        <v>833465</v>
      </c>
      <c r="E5" s="107">
        <f>D5/$C5*100</f>
        <v>61.873123220655437</v>
      </c>
      <c r="F5" s="105">
        <f t="shared" si="0"/>
        <v>362366</v>
      </c>
      <c r="G5" s="111">
        <f t="shared" ref="G5:G36" si="1">F5/$C5*100</f>
        <v>26.900609106532396</v>
      </c>
      <c r="H5" s="102">
        <f t="shared" si="0"/>
        <v>151224</v>
      </c>
      <c r="I5" s="107">
        <f t="shared" ref="I5:I36" si="2">H5/$C5*100</f>
        <v>11.226267672812172</v>
      </c>
    </row>
    <row r="6" spans="1:9" ht="15" customHeight="1" x14ac:dyDescent="0.25">
      <c r="A6" s="85"/>
      <c r="B6" s="3" t="s">
        <v>21</v>
      </c>
      <c r="C6" s="68">
        <v>13606</v>
      </c>
      <c r="D6" s="72">
        <v>6966</v>
      </c>
      <c r="E6" s="108">
        <f t="shared" ref="E6:E36" si="3">D6/$C6*100</f>
        <v>51.198000881963836</v>
      </c>
      <c r="F6" s="71">
        <v>4499</v>
      </c>
      <c r="G6" s="112">
        <f t="shared" si="1"/>
        <v>33.066294281934439</v>
      </c>
      <c r="H6" s="72">
        <v>2141</v>
      </c>
      <c r="I6" s="108">
        <f t="shared" si="2"/>
        <v>15.73570483610172</v>
      </c>
    </row>
    <row r="7" spans="1:9" ht="15" customHeight="1" x14ac:dyDescent="0.25">
      <c r="A7" s="85"/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</row>
    <row r="8" spans="1:9" ht="15" customHeight="1" x14ac:dyDescent="0.25">
      <c r="A8" s="85"/>
      <c r="B8" s="3" t="s">
        <v>8</v>
      </c>
      <c r="C8" s="70">
        <v>16742</v>
      </c>
      <c r="D8" s="76">
        <v>11910</v>
      </c>
      <c r="E8" s="110">
        <f t="shared" si="3"/>
        <v>71.13845418707443</v>
      </c>
      <c r="F8" s="75">
        <v>3067</v>
      </c>
      <c r="G8" s="114">
        <f t="shared" si="1"/>
        <v>18.319197228527056</v>
      </c>
      <c r="H8" s="76">
        <v>1765</v>
      </c>
      <c r="I8" s="110">
        <f t="shared" si="2"/>
        <v>10.542348584398518</v>
      </c>
    </row>
    <row r="9" spans="1:9" ht="15" customHeight="1" x14ac:dyDescent="0.25">
      <c r="A9" s="85"/>
      <c r="B9" s="13" t="s">
        <v>18</v>
      </c>
      <c r="C9" s="69">
        <v>139275</v>
      </c>
      <c r="D9" s="74">
        <v>74080</v>
      </c>
      <c r="E9" s="109">
        <f t="shared" si="3"/>
        <v>53.18973254352899</v>
      </c>
      <c r="F9" s="73">
        <v>42270</v>
      </c>
      <c r="G9" s="113">
        <f t="shared" si="1"/>
        <v>30.350026925148089</v>
      </c>
      <c r="H9" s="74">
        <v>22925</v>
      </c>
      <c r="I9" s="109">
        <f t="shared" si="2"/>
        <v>16.460240531322924</v>
      </c>
    </row>
    <row r="10" spans="1:9" ht="15" customHeight="1" x14ac:dyDescent="0.25">
      <c r="A10" s="85"/>
      <c r="B10" s="3" t="s">
        <v>22</v>
      </c>
      <c r="C10" s="70">
        <v>13</v>
      </c>
      <c r="D10" s="76">
        <v>0</v>
      </c>
      <c r="E10" s="110">
        <f t="shared" si="3"/>
        <v>0</v>
      </c>
      <c r="F10" s="75">
        <v>0</v>
      </c>
      <c r="G10" s="114">
        <f t="shared" si="1"/>
        <v>0</v>
      </c>
      <c r="H10" s="76">
        <v>13</v>
      </c>
      <c r="I10" s="110">
        <f t="shared" si="2"/>
        <v>100</v>
      </c>
    </row>
    <row r="11" spans="1:9" ht="15" customHeight="1" x14ac:dyDescent="0.25">
      <c r="A11" s="85"/>
      <c r="B11" s="13" t="s">
        <v>23</v>
      </c>
      <c r="C11" s="69">
        <v>269</v>
      </c>
      <c r="D11" s="74">
        <v>9</v>
      </c>
      <c r="E11" s="109">
        <f t="shared" si="3"/>
        <v>3.3457249070631967</v>
      </c>
      <c r="F11" s="73">
        <v>162</v>
      </c>
      <c r="G11" s="113">
        <f t="shared" si="1"/>
        <v>60.223048327137555</v>
      </c>
      <c r="H11" s="74">
        <v>98</v>
      </c>
      <c r="I11" s="109">
        <f t="shared" si="2"/>
        <v>36.431226765799259</v>
      </c>
    </row>
    <row r="12" spans="1:9" ht="15" customHeight="1" x14ac:dyDescent="0.25">
      <c r="A12" s="85"/>
      <c r="B12" s="3" t="s">
        <v>24</v>
      </c>
      <c r="C12" s="70">
        <v>657</v>
      </c>
      <c r="D12" s="76">
        <v>167</v>
      </c>
      <c r="E12" s="110">
        <f t="shared" si="3"/>
        <v>25.418569254185691</v>
      </c>
      <c r="F12" s="75">
        <v>269</v>
      </c>
      <c r="G12" s="114">
        <f t="shared" si="1"/>
        <v>40.943683409436829</v>
      </c>
      <c r="H12" s="76">
        <v>221</v>
      </c>
      <c r="I12" s="110">
        <f t="shared" si="2"/>
        <v>33.637747336377473</v>
      </c>
    </row>
    <row r="13" spans="1:9" ht="15" customHeight="1" x14ac:dyDescent="0.25">
      <c r="A13" s="85"/>
      <c r="B13" s="13" t="s">
        <v>25</v>
      </c>
      <c r="C13" s="69">
        <v>22</v>
      </c>
      <c r="D13" s="74">
        <v>1</v>
      </c>
      <c r="E13" s="109">
        <f t="shared" si="3"/>
        <v>4.5454545454545459</v>
      </c>
      <c r="F13" s="73">
        <v>3</v>
      </c>
      <c r="G13" s="113">
        <f t="shared" si="1"/>
        <v>13.636363636363635</v>
      </c>
      <c r="H13" s="74">
        <v>18</v>
      </c>
      <c r="I13" s="109">
        <f t="shared" si="2"/>
        <v>81.818181818181827</v>
      </c>
    </row>
    <row r="14" spans="1:9" ht="15" customHeight="1" x14ac:dyDescent="0.25">
      <c r="A14" s="85"/>
      <c r="B14" s="3" t="s">
        <v>26</v>
      </c>
      <c r="C14" s="70">
        <v>327</v>
      </c>
      <c r="D14" s="76">
        <v>201</v>
      </c>
      <c r="E14" s="110">
        <f t="shared" si="3"/>
        <v>61.467889908256879</v>
      </c>
      <c r="F14" s="75">
        <v>52</v>
      </c>
      <c r="G14" s="114">
        <f t="shared" si="1"/>
        <v>15.902140672782874</v>
      </c>
      <c r="H14" s="76">
        <v>74</v>
      </c>
      <c r="I14" s="110">
        <f t="shared" si="2"/>
        <v>22.629969418960243</v>
      </c>
    </row>
    <row r="15" spans="1:9" ht="15" customHeight="1" x14ac:dyDescent="0.25">
      <c r="A15" s="85"/>
      <c r="B15" s="13" t="s">
        <v>11</v>
      </c>
      <c r="C15" s="69">
        <v>588223</v>
      </c>
      <c r="D15" s="74">
        <v>410855</v>
      </c>
      <c r="E15" s="109">
        <f t="shared" si="3"/>
        <v>69.846809798324784</v>
      </c>
      <c r="F15" s="73">
        <v>139157</v>
      </c>
      <c r="G15" s="113">
        <f t="shared" si="1"/>
        <v>23.657184435154694</v>
      </c>
      <c r="H15" s="74">
        <v>38211</v>
      </c>
      <c r="I15" s="109">
        <f t="shared" si="2"/>
        <v>6.4960057665205202</v>
      </c>
    </row>
    <row r="16" spans="1:9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9" ht="15" customHeight="1" x14ac:dyDescent="0.25">
      <c r="A17" s="85"/>
      <c r="B17" s="13" t="s">
        <v>27</v>
      </c>
      <c r="C17" s="69">
        <v>313</v>
      </c>
      <c r="D17" s="74">
        <v>82</v>
      </c>
      <c r="E17" s="109">
        <f t="shared" si="3"/>
        <v>26.198083067092654</v>
      </c>
      <c r="F17" s="73">
        <v>139</v>
      </c>
      <c r="G17" s="113">
        <f t="shared" si="1"/>
        <v>44.408945686900957</v>
      </c>
      <c r="H17" s="74">
        <v>92</v>
      </c>
      <c r="I17" s="109">
        <f t="shared" si="2"/>
        <v>29.39297124600639</v>
      </c>
    </row>
    <row r="18" spans="1:9" ht="15" customHeight="1" x14ac:dyDescent="0.25">
      <c r="A18" s="85"/>
      <c r="B18" s="3" t="s">
        <v>28</v>
      </c>
      <c r="C18" s="70">
        <v>242</v>
      </c>
      <c r="D18" s="76">
        <v>34</v>
      </c>
      <c r="E18" s="110">
        <f t="shared" si="3"/>
        <v>14.049586776859504</v>
      </c>
      <c r="F18" s="75">
        <v>124</v>
      </c>
      <c r="G18" s="114">
        <f t="shared" si="1"/>
        <v>51.239669421487598</v>
      </c>
      <c r="H18" s="76">
        <v>84</v>
      </c>
      <c r="I18" s="110">
        <f t="shared" si="2"/>
        <v>34.710743801652896</v>
      </c>
    </row>
    <row r="19" spans="1:9" ht="15" customHeight="1" x14ac:dyDescent="0.25">
      <c r="A19" s="85"/>
      <c r="B19" s="13" t="s">
        <v>30</v>
      </c>
      <c r="C19" s="69">
        <v>367</v>
      </c>
      <c r="D19" s="74">
        <v>167</v>
      </c>
      <c r="E19" s="109">
        <f t="shared" si="3"/>
        <v>45.504087193460492</v>
      </c>
      <c r="F19" s="73">
        <v>148</v>
      </c>
      <c r="G19" s="113">
        <f t="shared" si="1"/>
        <v>40.326975476839237</v>
      </c>
      <c r="H19" s="74">
        <v>52</v>
      </c>
      <c r="I19" s="109">
        <f t="shared" si="2"/>
        <v>14.168937329700274</v>
      </c>
    </row>
    <row r="20" spans="1:9" ht="15" customHeight="1" x14ac:dyDescent="0.25">
      <c r="A20" s="85"/>
      <c r="B20" s="3" t="s">
        <v>29</v>
      </c>
      <c r="C20" s="70">
        <v>1843</v>
      </c>
      <c r="D20" s="76">
        <v>489</v>
      </c>
      <c r="E20" s="110">
        <f t="shared" si="3"/>
        <v>26.532826912642431</v>
      </c>
      <c r="F20" s="75">
        <v>675</v>
      </c>
      <c r="G20" s="114">
        <f t="shared" si="1"/>
        <v>36.625067824199675</v>
      </c>
      <c r="H20" s="76">
        <v>679</v>
      </c>
      <c r="I20" s="110">
        <f t="shared" si="2"/>
        <v>36.84210526315789</v>
      </c>
    </row>
    <row r="21" spans="1:9" ht="15" customHeight="1" x14ac:dyDescent="0.25">
      <c r="A21" s="85"/>
      <c r="B21" s="13" t="s">
        <v>12</v>
      </c>
      <c r="C21" s="69">
        <v>4835</v>
      </c>
      <c r="D21" s="74">
        <v>2773</v>
      </c>
      <c r="E21" s="109">
        <f t="shared" si="3"/>
        <v>57.352637021716646</v>
      </c>
      <c r="F21" s="73">
        <v>1221</v>
      </c>
      <c r="G21" s="113">
        <f t="shared" si="1"/>
        <v>25.253360910031024</v>
      </c>
      <c r="H21" s="74">
        <v>841</v>
      </c>
      <c r="I21" s="109">
        <f t="shared" si="2"/>
        <v>17.394002068252327</v>
      </c>
    </row>
    <row r="22" spans="1:9" ht="15" customHeight="1" x14ac:dyDescent="0.25">
      <c r="A22" s="85"/>
      <c r="B22" s="3" t="s">
        <v>31</v>
      </c>
      <c r="C22" s="70">
        <v>252</v>
      </c>
      <c r="D22" s="76">
        <v>24</v>
      </c>
      <c r="E22" s="110">
        <f t="shared" si="3"/>
        <v>9.5238095238095237</v>
      </c>
      <c r="F22" s="75">
        <v>104</v>
      </c>
      <c r="G22" s="114">
        <f t="shared" si="1"/>
        <v>41.269841269841265</v>
      </c>
      <c r="H22" s="76">
        <v>124</v>
      </c>
      <c r="I22" s="110">
        <f t="shared" si="2"/>
        <v>49.206349206349202</v>
      </c>
    </row>
    <row r="23" spans="1:9" ht="15" customHeight="1" x14ac:dyDescent="0.25">
      <c r="A23" s="85"/>
      <c r="B23" s="13" t="s">
        <v>32</v>
      </c>
      <c r="C23" s="69">
        <v>45954</v>
      </c>
      <c r="D23" s="74">
        <v>33437</v>
      </c>
      <c r="E23" s="109">
        <f t="shared" si="3"/>
        <v>72.76189232710972</v>
      </c>
      <c r="F23" s="73">
        <v>10647</v>
      </c>
      <c r="G23" s="113">
        <f t="shared" si="1"/>
        <v>23.16882099490795</v>
      </c>
      <c r="H23" s="74">
        <v>1870</v>
      </c>
      <c r="I23" s="109">
        <f t="shared" si="2"/>
        <v>4.0692866779823307</v>
      </c>
    </row>
    <row r="24" spans="1:9" ht="15" customHeight="1" x14ac:dyDescent="0.25">
      <c r="A24" s="85"/>
      <c r="B24" s="3" t="s">
        <v>33</v>
      </c>
      <c r="C24" s="70">
        <v>320</v>
      </c>
      <c r="D24" s="76">
        <v>4</v>
      </c>
      <c r="E24" s="110">
        <f t="shared" si="3"/>
        <v>1.25</v>
      </c>
      <c r="F24" s="75">
        <v>173</v>
      </c>
      <c r="G24" s="114">
        <f t="shared" si="1"/>
        <v>54.0625</v>
      </c>
      <c r="H24" s="76">
        <v>143</v>
      </c>
      <c r="I24" s="110">
        <f t="shared" si="2"/>
        <v>44.6875</v>
      </c>
    </row>
    <row r="25" spans="1:9" ht="15" customHeight="1" x14ac:dyDescent="0.25">
      <c r="A25" s="85"/>
      <c r="B25" s="13" t="s">
        <v>13</v>
      </c>
      <c r="C25" s="69">
        <v>9398</v>
      </c>
      <c r="D25" s="74">
        <v>5279</v>
      </c>
      <c r="E25" s="109">
        <f t="shared" si="3"/>
        <v>56.171525856565232</v>
      </c>
      <c r="F25" s="73">
        <v>3026</v>
      </c>
      <c r="G25" s="113">
        <f t="shared" si="1"/>
        <v>32.198340072355819</v>
      </c>
      <c r="H25" s="74">
        <v>1093</v>
      </c>
      <c r="I25" s="109">
        <f t="shared" si="2"/>
        <v>11.630134071078952</v>
      </c>
    </row>
    <row r="26" spans="1:9" ht="15" customHeight="1" x14ac:dyDescent="0.25">
      <c r="A26" s="85"/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</row>
    <row r="27" spans="1:9" ht="15" customHeight="1" x14ac:dyDescent="0.25">
      <c r="A27" s="85"/>
      <c r="B27" s="13" t="s">
        <v>15</v>
      </c>
      <c r="C27" s="69">
        <v>881</v>
      </c>
      <c r="D27" s="74">
        <v>297</v>
      </c>
      <c r="E27" s="109">
        <f t="shared" si="3"/>
        <v>33.711691259931897</v>
      </c>
      <c r="F27" s="73">
        <v>233</v>
      </c>
      <c r="G27" s="113">
        <f t="shared" si="1"/>
        <v>26.447219069239502</v>
      </c>
      <c r="H27" s="74">
        <v>351</v>
      </c>
      <c r="I27" s="109">
        <f t="shared" si="2"/>
        <v>39.841089670828609</v>
      </c>
    </row>
    <row r="28" spans="1:9" ht="15" customHeight="1" x14ac:dyDescent="0.25">
      <c r="A28" s="85"/>
      <c r="B28" s="3" t="s">
        <v>34</v>
      </c>
      <c r="C28" s="70">
        <v>88</v>
      </c>
      <c r="D28" s="76">
        <v>5</v>
      </c>
      <c r="E28" s="110">
        <f t="shared" si="3"/>
        <v>5.6818181818181817</v>
      </c>
      <c r="F28" s="75">
        <v>18</v>
      </c>
      <c r="G28" s="114">
        <f t="shared" si="1"/>
        <v>20.454545454545457</v>
      </c>
      <c r="H28" s="76">
        <v>65</v>
      </c>
      <c r="I28" s="110">
        <f t="shared" si="2"/>
        <v>73.86363636363636</v>
      </c>
    </row>
    <row r="29" spans="1:9" ht="15" customHeight="1" x14ac:dyDescent="0.25">
      <c r="A29" s="85"/>
      <c r="B29" s="13" t="s">
        <v>35</v>
      </c>
      <c r="C29" s="69">
        <v>21</v>
      </c>
      <c r="D29" s="74">
        <v>6</v>
      </c>
      <c r="E29" s="109">
        <f t="shared" si="3"/>
        <v>28.571428571428569</v>
      </c>
      <c r="F29" s="73">
        <v>6</v>
      </c>
      <c r="G29" s="113">
        <f t="shared" si="1"/>
        <v>28.571428571428569</v>
      </c>
      <c r="H29" s="74">
        <v>9</v>
      </c>
      <c r="I29" s="109">
        <f t="shared" si="2"/>
        <v>42.857142857142854</v>
      </c>
    </row>
    <row r="30" spans="1:9" ht="15" customHeight="1" x14ac:dyDescent="0.25">
      <c r="A30" s="85"/>
      <c r="B30" s="3" t="s">
        <v>36</v>
      </c>
      <c r="C30" s="70">
        <v>20</v>
      </c>
      <c r="D30" s="76">
        <v>4</v>
      </c>
      <c r="E30" s="110">
        <f t="shared" si="3"/>
        <v>20</v>
      </c>
      <c r="F30" s="75">
        <v>6</v>
      </c>
      <c r="G30" s="114">
        <f t="shared" si="1"/>
        <v>30</v>
      </c>
      <c r="H30" s="76">
        <v>10</v>
      </c>
      <c r="I30" s="110">
        <f t="shared" si="2"/>
        <v>50</v>
      </c>
    </row>
    <row r="31" spans="1:9" ht="15" customHeight="1" x14ac:dyDescent="0.25">
      <c r="A31" s="85"/>
      <c r="B31" s="13" t="s">
        <v>10</v>
      </c>
      <c r="C31" s="69">
        <v>90965</v>
      </c>
      <c r="D31" s="74">
        <v>67410</v>
      </c>
      <c r="E31" s="109">
        <f t="shared" si="3"/>
        <v>74.10542516352443</v>
      </c>
      <c r="F31" s="73">
        <v>11720</v>
      </c>
      <c r="G31" s="113">
        <f t="shared" si="1"/>
        <v>12.884076293079755</v>
      </c>
      <c r="H31" s="74">
        <v>11835</v>
      </c>
      <c r="I31" s="109">
        <f t="shared" si="2"/>
        <v>13.010498543395812</v>
      </c>
    </row>
    <row r="32" spans="1:9" ht="15" customHeight="1" x14ac:dyDescent="0.25">
      <c r="A32" s="85"/>
      <c r="B32" s="3" t="s">
        <v>37</v>
      </c>
      <c r="C32" s="70">
        <v>2605</v>
      </c>
      <c r="D32" s="76">
        <v>825</v>
      </c>
      <c r="E32" s="110">
        <f t="shared" si="3"/>
        <v>31.669865642994242</v>
      </c>
      <c r="F32" s="75">
        <v>1045</v>
      </c>
      <c r="G32" s="114">
        <f t="shared" si="1"/>
        <v>40.115163147792707</v>
      </c>
      <c r="H32" s="76">
        <v>735</v>
      </c>
      <c r="I32" s="110">
        <f t="shared" si="2"/>
        <v>28.214971209213051</v>
      </c>
    </row>
    <row r="33" spans="1:12" ht="15" customHeight="1" x14ac:dyDescent="0.25">
      <c r="A33" s="85"/>
      <c r="B33" s="13" t="s">
        <v>16</v>
      </c>
      <c r="C33" s="69">
        <v>151772</v>
      </c>
      <c r="D33" s="74">
        <v>98604</v>
      </c>
      <c r="E33" s="109">
        <f t="shared" si="3"/>
        <v>64.968505389663449</v>
      </c>
      <c r="F33" s="73">
        <v>43913</v>
      </c>
      <c r="G33" s="113">
        <f t="shared" si="1"/>
        <v>28.933531876762515</v>
      </c>
      <c r="H33" s="74">
        <v>9255</v>
      </c>
      <c r="I33" s="109">
        <f t="shared" si="2"/>
        <v>6.0979627335740449</v>
      </c>
    </row>
    <row r="34" spans="1:12" ht="15" customHeight="1" x14ac:dyDescent="0.25">
      <c r="A34" s="85"/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</row>
    <row r="35" spans="1:12" ht="15" customHeight="1" x14ac:dyDescent="0.25">
      <c r="A35" s="85"/>
      <c r="B35" s="13" t="s">
        <v>14</v>
      </c>
      <c r="C35" s="69">
        <v>79199</v>
      </c>
      <c r="D35" s="74">
        <v>27578</v>
      </c>
      <c r="E35" s="109">
        <f t="shared" si="3"/>
        <v>34.821146731650657</v>
      </c>
      <c r="F35" s="73">
        <v>21312</v>
      </c>
      <c r="G35" s="113">
        <f t="shared" si="1"/>
        <v>26.909430674629732</v>
      </c>
      <c r="H35" s="74">
        <v>30309</v>
      </c>
      <c r="I35" s="109">
        <f t="shared" si="2"/>
        <v>38.269422593719618</v>
      </c>
    </row>
    <row r="36" spans="1:12" ht="15" customHeight="1" thickBot="1" x14ac:dyDescent="0.3">
      <c r="A36" s="85"/>
      <c r="B36" s="119" t="s">
        <v>38</v>
      </c>
      <c r="C36" s="120">
        <v>198846</v>
      </c>
      <c r="D36" s="121">
        <v>92258</v>
      </c>
      <c r="E36" s="122">
        <f t="shared" si="3"/>
        <v>46.396709010993433</v>
      </c>
      <c r="F36" s="123">
        <v>78377</v>
      </c>
      <c r="G36" s="124">
        <f t="shared" si="1"/>
        <v>39.415929915613084</v>
      </c>
      <c r="H36" s="121">
        <v>28211</v>
      </c>
      <c r="I36" s="122">
        <f t="shared" si="2"/>
        <v>14.187361073393481</v>
      </c>
    </row>
    <row r="37" spans="1:12" ht="15" customHeight="1" x14ac:dyDescent="0.25">
      <c r="A37" s="85"/>
      <c r="B37" s="4"/>
      <c r="C37" s="4"/>
      <c r="D37" s="10"/>
      <c r="F37" s="85"/>
      <c r="G37" s="85"/>
      <c r="H37" s="10"/>
      <c r="I37" s="85"/>
      <c r="L37" s="130"/>
    </row>
    <row r="38" spans="1:12" ht="15" customHeight="1" x14ac:dyDescent="0.25">
      <c r="A38" s="39" t="s">
        <v>20</v>
      </c>
      <c r="B38" s="222" t="s">
        <v>116</v>
      </c>
      <c r="C38" s="223"/>
      <c r="D38" s="214"/>
      <c r="E38" s="214"/>
      <c r="F38" s="214"/>
      <c r="G38" s="214"/>
      <c r="H38" s="214"/>
      <c r="I38" s="214"/>
    </row>
    <row r="39" spans="1:12" ht="15" customHeight="1" x14ac:dyDescent="0.25">
      <c r="A39" s="39" t="s">
        <v>6</v>
      </c>
      <c r="B39" s="210" t="s">
        <v>97</v>
      </c>
      <c r="C39" s="214"/>
      <c r="D39" s="214"/>
      <c r="E39" s="214"/>
      <c r="F39" s="214"/>
      <c r="G39" s="214"/>
      <c r="H39" s="214"/>
      <c r="I39" s="214"/>
    </row>
    <row r="40" spans="1:12" ht="15" customHeight="1" x14ac:dyDescent="0.25">
      <c r="A40" s="59" t="s">
        <v>5</v>
      </c>
      <c r="B40" s="212" t="s">
        <v>59</v>
      </c>
      <c r="C40" s="203"/>
      <c r="D40" s="211"/>
      <c r="E40" s="211"/>
      <c r="F40" s="211"/>
      <c r="G40" s="211"/>
      <c r="H40" s="211"/>
      <c r="I40" s="211"/>
    </row>
    <row r="41" spans="1:12" ht="15" customHeight="1" x14ac:dyDescent="0.25">
      <c r="A41" s="59" t="s">
        <v>2</v>
      </c>
      <c r="B41" s="213" t="s">
        <v>186</v>
      </c>
      <c r="C41" s="203"/>
      <c r="D41" s="211"/>
      <c r="E41" s="211"/>
      <c r="F41" s="211"/>
      <c r="G41" s="211"/>
      <c r="H41" s="211"/>
      <c r="I41" s="211"/>
    </row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47" spans="1:12" ht="15" customHeight="1" x14ac:dyDescent="0.25"/>
    <row r="48" spans="1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</sheetData>
  <mergeCells count="10">
    <mergeCell ref="B2:I2"/>
    <mergeCell ref="B38:I38"/>
    <mergeCell ref="B39:I39"/>
    <mergeCell ref="B40:I40"/>
    <mergeCell ref="B41:I41"/>
    <mergeCell ref="B3:B4"/>
    <mergeCell ref="C3:C4"/>
    <mergeCell ref="D3:E3"/>
    <mergeCell ref="F3:G3"/>
    <mergeCell ref="H3:I3"/>
  </mergeCells>
  <hyperlinks>
    <hyperlink ref="I1" location="Contents!A1" display="[contents Ç]" xr:uid="{00000000-0004-0000-0600-000000000000}"/>
    <hyperlink ref="B41" r:id="rId1" xr:uid="{00000000-0004-0000-0600-000001000000}"/>
  </hyperlinks>
  <pageMargins left="0.7" right="0.7" top="0.75" bottom="0.75" header="0.3" footer="0.3"/>
  <pageSetup paperSize="0" orientation="portrait"/>
  <ignoredErrors>
    <ignoredError sqref="E5:G5 H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0"/>
  <sheetViews>
    <sheetView showGridLines="0" topLeftCell="A4" workbookViewId="0">
      <selection activeCell="J19" sqref="J19"/>
    </sheetView>
  </sheetViews>
  <sheetFormatPr defaultColWidth="8.85546875" defaultRowHeight="15" x14ac:dyDescent="0.25"/>
  <cols>
    <col min="2" max="2" width="24.7109375" customWidth="1"/>
    <col min="3" max="9" width="16.7109375" customWidth="1"/>
  </cols>
  <sheetData>
    <row r="1" spans="1:9" s="10" customFormat="1" ht="30" customHeight="1" x14ac:dyDescent="0.25">
      <c r="A1" s="35" t="s">
        <v>0</v>
      </c>
      <c r="B1" s="67" t="s">
        <v>1</v>
      </c>
      <c r="C1" s="36"/>
      <c r="D1" s="36"/>
      <c r="E1" s="36"/>
      <c r="I1" s="53" t="s">
        <v>3</v>
      </c>
    </row>
    <row r="2" spans="1:9" s="29" customFormat="1" ht="30" customHeight="1" thickBot="1" x14ac:dyDescent="0.3">
      <c r="B2" s="232" t="s">
        <v>143</v>
      </c>
      <c r="C2" s="232"/>
      <c r="D2" s="232"/>
      <c r="E2" s="233"/>
      <c r="F2" s="215"/>
      <c r="G2" s="215"/>
      <c r="H2" s="215"/>
      <c r="I2" s="215"/>
    </row>
    <row r="3" spans="1:9" ht="30" customHeight="1" x14ac:dyDescent="0.25">
      <c r="A3" s="85"/>
      <c r="B3" s="216" t="s">
        <v>7</v>
      </c>
      <c r="C3" s="218" t="s">
        <v>39</v>
      </c>
      <c r="D3" s="224" t="s">
        <v>51</v>
      </c>
      <c r="E3" s="221"/>
      <c r="F3" s="224" t="s">
        <v>52</v>
      </c>
      <c r="G3" s="225"/>
      <c r="H3" s="226" t="s">
        <v>53</v>
      </c>
      <c r="I3" s="221"/>
    </row>
    <row r="4" spans="1:9" ht="30" customHeight="1" x14ac:dyDescent="0.25">
      <c r="A4" s="85"/>
      <c r="B4" s="217"/>
      <c r="C4" s="219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9" ht="30" customHeight="1" x14ac:dyDescent="0.25">
      <c r="A5" s="85"/>
      <c r="B5" s="118" t="s">
        <v>73</v>
      </c>
      <c r="C5" s="125">
        <f>D5+F5+H5</f>
        <v>1289817</v>
      </c>
      <c r="D5" s="126">
        <f>SUM(D6:D8)</f>
        <v>799346</v>
      </c>
      <c r="E5" s="127">
        <f>D5/$C5*100</f>
        <v>61.973597804959923</v>
      </c>
      <c r="F5" s="128">
        <f>SUM(F6:F8)</f>
        <v>351255</v>
      </c>
      <c r="G5" s="129">
        <f t="shared" ref="G5:G8" si="0">F5/$C5*100</f>
        <v>27.232933043989959</v>
      </c>
      <c r="H5" s="126">
        <f>SUM(H6:H8)</f>
        <v>139216</v>
      </c>
      <c r="I5" s="127">
        <f t="shared" ref="I5:I8" si="1">H5/$C5*100</f>
        <v>10.793469151050109</v>
      </c>
    </row>
    <row r="6" spans="1:9" ht="15" customHeight="1" x14ac:dyDescent="0.25">
      <c r="A6" s="85"/>
      <c r="B6" s="3" t="s">
        <v>48</v>
      </c>
      <c r="C6" s="70">
        <f t="shared" ref="C6:C14" si="2">D6+F6+H6</f>
        <v>126127</v>
      </c>
      <c r="D6" s="76">
        <v>70830</v>
      </c>
      <c r="E6" s="110">
        <f t="shared" ref="E6:E8" si="3">D6/$C6*100</f>
        <v>56.157682336058102</v>
      </c>
      <c r="F6" s="75">
        <v>27086</v>
      </c>
      <c r="G6" s="114">
        <f t="shared" si="0"/>
        <v>21.475179779111532</v>
      </c>
      <c r="H6" s="76">
        <v>28211</v>
      </c>
      <c r="I6" s="110">
        <f t="shared" si="1"/>
        <v>22.367137884830367</v>
      </c>
    </row>
    <row r="7" spans="1:9" ht="15" customHeight="1" x14ac:dyDescent="0.25">
      <c r="A7" s="85"/>
      <c r="B7" s="13" t="s">
        <v>49</v>
      </c>
      <c r="C7" s="69">
        <f t="shared" si="2"/>
        <v>97399</v>
      </c>
      <c r="D7" s="74">
        <v>61945</v>
      </c>
      <c r="E7" s="109">
        <f t="shared" si="3"/>
        <v>63.59921559769608</v>
      </c>
      <c r="F7" s="73">
        <v>21675</v>
      </c>
      <c r="G7" s="113">
        <f t="shared" si="0"/>
        <v>22.253821907822463</v>
      </c>
      <c r="H7" s="74">
        <v>13779</v>
      </c>
      <c r="I7" s="109">
        <f t="shared" si="1"/>
        <v>14.146962494481464</v>
      </c>
    </row>
    <row r="8" spans="1:9" ht="15" customHeight="1" x14ac:dyDescent="0.25">
      <c r="A8" s="85"/>
      <c r="B8" s="3" t="s">
        <v>50</v>
      </c>
      <c r="C8" s="70">
        <f t="shared" si="2"/>
        <v>1066291</v>
      </c>
      <c r="D8" s="76">
        <v>666571</v>
      </c>
      <c r="E8" s="110">
        <f t="shared" si="3"/>
        <v>62.513047563938926</v>
      </c>
      <c r="F8" s="75">
        <v>302494</v>
      </c>
      <c r="G8" s="114">
        <f t="shared" si="0"/>
        <v>28.36880363803127</v>
      </c>
      <c r="H8" s="76">
        <v>97226</v>
      </c>
      <c r="I8" s="110">
        <f t="shared" si="1"/>
        <v>9.1181487980298055</v>
      </c>
    </row>
    <row r="9" spans="1:9" ht="30" customHeight="1" x14ac:dyDescent="0.25">
      <c r="A9" s="85"/>
      <c r="B9" s="118" t="s">
        <v>74</v>
      </c>
      <c r="C9" s="125">
        <f t="shared" si="2"/>
        <v>1135949</v>
      </c>
      <c r="D9" s="126">
        <f>SUM(D10:D14)</f>
        <v>699704</v>
      </c>
      <c r="E9" s="127">
        <f t="shared" ref="E9:E14" si="4">D9/$C9*100</f>
        <v>61.59642730439483</v>
      </c>
      <c r="F9" s="128">
        <f>SUM(F10:F14)</f>
        <v>307008</v>
      </c>
      <c r="G9" s="129">
        <f t="shared" ref="G9:G14" si="5">F9/$C9*100</f>
        <v>27.026565453202565</v>
      </c>
      <c r="H9" s="126">
        <f>SUM(H10:H14)</f>
        <v>129237</v>
      </c>
      <c r="I9" s="127">
        <f t="shared" ref="I9:I14" si="6">H9/$C9*100</f>
        <v>11.377007242402607</v>
      </c>
    </row>
    <row r="10" spans="1:9" ht="15" customHeight="1" x14ac:dyDescent="0.25">
      <c r="A10" s="85"/>
      <c r="B10" s="3" t="s">
        <v>75</v>
      </c>
      <c r="C10" s="70">
        <f t="shared" si="2"/>
        <v>23275</v>
      </c>
      <c r="D10" s="76">
        <v>10677</v>
      </c>
      <c r="E10" s="110">
        <f t="shared" si="4"/>
        <v>45.873254564983888</v>
      </c>
      <c r="F10" s="75">
        <v>4896</v>
      </c>
      <c r="G10" s="114">
        <f t="shared" si="5"/>
        <v>21.035445757250269</v>
      </c>
      <c r="H10" s="76">
        <v>7702</v>
      </c>
      <c r="I10" s="110">
        <f t="shared" si="6"/>
        <v>33.091299677765846</v>
      </c>
    </row>
    <row r="11" spans="1:9" ht="15" customHeight="1" x14ac:dyDescent="0.25">
      <c r="A11" s="85"/>
      <c r="B11" s="13" t="s">
        <v>76</v>
      </c>
      <c r="C11" s="69">
        <f t="shared" si="2"/>
        <v>76830</v>
      </c>
      <c r="D11" s="74">
        <v>43770</v>
      </c>
      <c r="E11" s="109">
        <f t="shared" si="4"/>
        <v>56.969933619679814</v>
      </c>
      <c r="F11" s="73">
        <v>15765</v>
      </c>
      <c r="G11" s="113">
        <f t="shared" si="5"/>
        <v>20.519328387348693</v>
      </c>
      <c r="H11" s="74">
        <v>17295</v>
      </c>
      <c r="I11" s="109">
        <f t="shared" si="6"/>
        <v>22.510737992971496</v>
      </c>
    </row>
    <row r="12" spans="1:9" ht="15" customHeight="1" x14ac:dyDescent="0.25">
      <c r="A12" s="85"/>
      <c r="B12" s="3" t="s">
        <v>49</v>
      </c>
      <c r="C12" s="70">
        <f t="shared" si="2"/>
        <v>72022</v>
      </c>
      <c r="D12" s="76">
        <v>42210</v>
      </c>
      <c r="E12" s="110">
        <f t="shared" si="4"/>
        <v>58.607092277359698</v>
      </c>
      <c r="F12" s="75">
        <v>16734</v>
      </c>
      <c r="G12" s="114">
        <f t="shared" si="5"/>
        <v>23.234567215573019</v>
      </c>
      <c r="H12" s="76">
        <v>13078</v>
      </c>
      <c r="I12" s="110">
        <f t="shared" si="6"/>
        <v>18.158340507067287</v>
      </c>
    </row>
    <row r="13" spans="1:9" ht="15" customHeight="1" x14ac:dyDescent="0.25">
      <c r="A13" s="85"/>
      <c r="B13" s="13" t="s">
        <v>77</v>
      </c>
      <c r="C13" s="69">
        <f t="shared" si="2"/>
        <v>188184</v>
      </c>
      <c r="D13" s="74">
        <v>119234</v>
      </c>
      <c r="E13" s="109">
        <f t="shared" si="4"/>
        <v>63.360328189431627</v>
      </c>
      <c r="F13" s="73">
        <v>46816</v>
      </c>
      <c r="G13" s="113">
        <f t="shared" si="5"/>
        <v>24.877779194830591</v>
      </c>
      <c r="H13" s="74">
        <v>22134</v>
      </c>
      <c r="I13" s="109">
        <f t="shared" si="6"/>
        <v>11.761892615737789</v>
      </c>
    </row>
    <row r="14" spans="1:9" ht="15" customHeight="1" thickBot="1" x14ac:dyDescent="0.3">
      <c r="A14" s="85"/>
      <c r="B14" s="119" t="s">
        <v>78</v>
      </c>
      <c r="C14" s="120">
        <f t="shared" si="2"/>
        <v>775638</v>
      </c>
      <c r="D14" s="121">
        <v>483813</v>
      </c>
      <c r="E14" s="122">
        <f t="shared" si="4"/>
        <v>62.376134227564918</v>
      </c>
      <c r="F14" s="123">
        <v>222797</v>
      </c>
      <c r="G14" s="124">
        <f t="shared" si="5"/>
        <v>28.724353371031331</v>
      </c>
      <c r="H14" s="121">
        <v>69028</v>
      </c>
      <c r="I14" s="122">
        <f t="shared" si="6"/>
        <v>8.8995124014037472</v>
      </c>
    </row>
    <row r="15" spans="1:9" ht="15" customHeight="1" x14ac:dyDescent="0.25">
      <c r="A15" s="85"/>
      <c r="B15" s="4"/>
      <c r="C15" s="4"/>
      <c r="D15" s="10"/>
      <c r="F15" s="85"/>
      <c r="G15" s="85"/>
      <c r="H15" s="10"/>
      <c r="I15" s="85"/>
    </row>
    <row r="16" spans="1:9" ht="15" customHeight="1" x14ac:dyDescent="0.25">
      <c r="A16" s="39" t="s">
        <v>20</v>
      </c>
      <c r="B16" s="222" t="s">
        <v>79</v>
      </c>
      <c r="C16" s="223"/>
      <c r="D16" s="214"/>
      <c r="E16" s="214"/>
      <c r="F16" s="214"/>
      <c r="G16" s="214"/>
      <c r="H16" s="214"/>
      <c r="I16" s="214"/>
    </row>
    <row r="17" spans="1:9" ht="15" customHeight="1" x14ac:dyDescent="0.25">
      <c r="A17" s="39" t="s">
        <v>6</v>
      </c>
      <c r="B17" s="234" t="s">
        <v>99</v>
      </c>
      <c r="C17" s="235"/>
      <c r="D17" s="235"/>
      <c r="E17" s="235"/>
      <c r="F17" s="235"/>
      <c r="G17" s="235"/>
      <c r="H17" s="235"/>
      <c r="I17" s="235"/>
    </row>
    <row r="18" spans="1:9" ht="15" customHeight="1" x14ac:dyDescent="0.25">
      <c r="A18" s="59" t="s">
        <v>5</v>
      </c>
      <c r="B18" s="212" t="s">
        <v>59</v>
      </c>
      <c r="C18" s="203"/>
      <c r="D18" s="211"/>
      <c r="E18" s="211"/>
      <c r="F18" s="211"/>
      <c r="G18" s="211"/>
      <c r="H18" s="211"/>
      <c r="I18" s="211"/>
    </row>
    <row r="19" spans="1:9" ht="15" customHeight="1" x14ac:dyDescent="0.25">
      <c r="A19" s="59" t="s">
        <v>2</v>
      </c>
      <c r="B19" s="213" t="s">
        <v>186</v>
      </c>
      <c r="C19" s="203"/>
      <c r="D19" s="211"/>
      <c r="E19" s="211"/>
      <c r="F19" s="211"/>
      <c r="G19" s="211"/>
      <c r="H19" s="211"/>
      <c r="I19" s="211"/>
    </row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10">
    <mergeCell ref="B2:I2"/>
    <mergeCell ref="B16:I16"/>
    <mergeCell ref="B17:I17"/>
    <mergeCell ref="B18:I18"/>
    <mergeCell ref="B19:I19"/>
    <mergeCell ref="B3:B4"/>
    <mergeCell ref="C3:C4"/>
    <mergeCell ref="D3:E3"/>
    <mergeCell ref="F3:G3"/>
    <mergeCell ref="H3:I3"/>
  </mergeCells>
  <hyperlinks>
    <hyperlink ref="I1" location="Contents!A1" display="[contents Ç]" xr:uid="{00000000-0004-0000-0700-000000000000}"/>
    <hyperlink ref="B19" r:id="rId1" xr:uid="{00000000-0004-0000-0700-000001000000}"/>
  </hyperlinks>
  <pageMargins left="0.7" right="0.7" top="0.75" bottom="0.75" header="0.3" footer="0.3"/>
  <pageSetup paperSize="9" orientation="portrait" r:id="rId2"/>
  <ignoredErrors>
    <ignoredError sqref="E5:G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S128"/>
  <sheetViews>
    <sheetView showGridLines="0" topLeftCell="A13" workbookViewId="0">
      <selection activeCell="J41" sqref="J41"/>
    </sheetView>
  </sheetViews>
  <sheetFormatPr defaultColWidth="8.85546875" defaultRowHeight="15" x14ac:dyDescent="0.25"/>
  <cols>
    <col min="1" max="1" width="8.7109375"/>
    <col min="2" max="2" width="24.7109375" customWidth="1"/>
    <col min="3" max="9" width="16.7109375" customWidth="1"/>
  </cols>
  <sheetData>
    <row r="1" spans="1:149" s="10" customFormat="1" ht="30" customHeight="1" x14ac:dyDescent="0.25">
      <c r="A1" s="35" t="s">
        <v>0</v>
      </c>
      <c r="B1" s="67" t="s">
        <v>1</v>
      </c>
      <c r="C1" s="11"/>
      <c r="D1" s="11"/>
      <c r="E1" s="11"/>
      <c r="I1" s="53" t="s">
        <v>3</v>
      </c>
    </row>
    <row r="2" spans="1:149" s="29" customFormat="1" ht="30" customHeight="1" thickBot="1" x14ac:dyDescent="0.3">
      <c r="B2" s="232" t="s">
        <v>144</v>
      </c>
      <c r="C2" s="233"/>
      <c r="D2" s="233"/>
      <c r="E2" s="233"/>
      <c r="F2" s="215"/>
      <c r="G2" s="215"/>
      <c r="H2" s="215"/>
      <c r="I2" s="215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</row>
    <row r="3" spans="1:149" ht="30" customHeight="1" x14ac:dyDescent="0.25">
      <c r="A3" s="85"/>
      <c r="B3" s="216" t="s">
        <v>7</v>
      </c>
      <c r="C3" s="218" t="s">
        <v>39</v>
      </c>
      <c r="D3" s="224" t="s">
        <v>54</v>
      </c>
      <c r="E3" s="221"/>
      <c r="F3" s="224" t="s">
        <v>55</v>
      </c>
      <c r="G3" s="225"/>
      <c r="H3" s="226" t="s">
        <v>56</v>
      </c>
      <c r="I3" s="221"/>
    </row>
    <row r="4" spans="1:149" ht="30" customHeight="1" x14ac:dyDescent="0.25">
      <c r="A4" s="85"/>
      <c r="B4" s="217"/>
      <c r="C4" s="219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149" ht="30" customHeight="1" x14ac:dyDescent="0.25">
      <c r="A5" s="85"/>
      <c r="B5" s="86" t="s">
        <v>39</v>
      </c>
      <c r="C5" s="103">
        <f>SUM(C6:C36)</f>
        <v>1365403</v>
      </c>
      <c r="D5" s="102">
        <f t="shared" ref="D5:H5" si="0">SUM(D6:D36)</f>
        <v>846108</v>
      </c>
      <c r="E5" s="107">
        <f>D5/$C5*100</f>
        <v>61.967638858271144</v>
      </c>
      <c r="F5" s="105">
        <f t="shared" si="0"/>
        <v>82805</v>
      </c>
      <c r="G5" s="111">
        <f>F5/$C5*100</f>
        <v>6.0645098919513138</v>
      </c>
      <c r="H5" s="102">
        <f t="shared" si="0"/>
        <v>436490</v>
      </c>
      <c r="I5" s="107">
        <f>H5/$C5*100</f>
        <v>31.967851249777539</v>
      </c>
    </row>
    <row r="6" spans="1:149" ht="15" customHeight="1" x14ac:dyDescent="0.25">
      <c r="A6" s="85"/>
      <c r="B6" s="3" t="s">
        <v>21</v>
      </c>
      <c r="C6" s="68">
        <v>14770</v>
      </c>
      <c r="D6" s="72">
        <v>8347</v>
      </c>
      <c r="E6" s="108">
        <f>D6/$C6*100</f>
        <v>56.513202437373053</v>
      </c>
      <c r="F6" s="71">
        <v>379</v>
      </c>
      <c r="G6" s="112">
        <f t="shared" ref="G6:G36" si="1">F6/$C6*100</f>
        <v>2.5660121868652674</v>
      </c>
      <c r="H6" s="72">
        <v>6044</v>
      </c>
      <c r="I6" s="108">
        <f t="shared" ref="I6:I36" si="2">H6/$C6*100</f>
        <v>40.920785375761682</v>
      </c>
    </row>
    <row r="7" spans="1:149" ht="15" customHeight="1" x14ac:dyDescent="0.25">
      <c r="A7" s="85"/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</row>
    <row r="8" spans="1:149" ht="15" customHeight="1" x14ac:dyDescent="0.25">
      <c r="A8" s="85"/>
      <c r="B8" s="3" t="s">
        <v>8</v>
      </c>
      <c r="C8" s="70">
        <v>26358</v>
      </c>
      <c r="D8" s="76">
        <v>14444</v>
      </c>
      <c r="E8" s="110">
        <f t="shared" ref="E8:E36" si="3">D8/$C8*100</f>
        <v>54.799301919720769</v>
      </c>
      <c r="F8" s="75">
        <v>1643</v>
      </c>
      <c r="G8" s="114">
        <f t="shared" si="1"/>
        <v>6.2334016237954319</v>
      </c>
      <c r="H8" s="76">
        <v>10271</v>
      </c>
      <c r="I8" s="110">
        <f t="shared" si="2"/>
        <v>38.967296456483801</v>
      </c>
    </row>
    <row r="9" spans="1:149" ht="15" customHeight="1" x14ac:dyDescent="0.25">
      <c r="A9" s="85"/>
      <c r="B9" s="13" t="s">
        <v>18</v>
      </c>
      <c r="C9" s="69">
        <v>139275</v>
      </c>
      <c r="D9" s="74">
        <v>74680</v>
      </c>
      <c r="E9" s="109">
        <f t="shared" si="3"/>
        <v>53.62053491294202</v>
      </c>
      <c r="F9" s="73">
        <v>4255</v>
      </c>
      <c r="G9" s="113">
        <f t="shared" si="1"/>
        <v>3.0551068030874169</v>
      </c>
      <c r="H9" s="74">
        <v>60340</v>
      </c>
      <c r="I9" s="109">
        <f t="shared" si="2"/>
        <v>43.324358283970561</v>
      </c>
    </row>
    <row r="10" spans="1:149" ht="15" customHeight="1" x14ac:dyDescent="0.25">
      <c r="A10" s="85"/>
      <c r="B10" s="3" t="s">
        <v>22</v>
      </c>
      <c r="C10" s="70">
        <v>13</v>
      </c>
      <c r="D10" s="76">
        <v>13</v>
      </c>
      <c r="E10" s="110">
        <f t="shared" si="3"/>
        <v>100</v>
      </c>
      <c r="F10" s="75">
        <v>0</v>
      </c>
      <c r="G10" s="114">
        <f t="shared" si="1"/>
        <v>0</v>
      </c>
      <c r="H10" s="76">
        <v>0</v>
      </c>
      <c r="I10" s="110">
        <f t="shared" si="2"/>
        <v>0</v>
      </c>
    </row>
    <row r="11" spans="1:149" ht="15" customHeight="1" x14ac:dyDescent="0.25">
      <c r="A11" s="85"/>
      <c r="B11" s="13" t="s">
        <v>23</v>
      </c>
      <c r="C11" s="69">
        <v>275</v>
      </c>
      <c r="D11" s="74">
        <v>84</v>
      </c>
      <c r="E11" s="109">
        <f t="shared" si="3"/>
        <v>30.545454545454547</v>
      </c>
      <c r="F11" s="73">
        <v>5</v>
      </c>
      <c r="G11" s="113">
        <f t="shared" si="1"/>
        <v>1.8181818181818181</v>
      </c>
      <c r="H11" s="74">
        <v>186</v>
      </c>
      <c r="I11" s="109">
        <f t="shared" si="2"/>
        <v>67.63636363636364</v>
      </c>
    </row>
    <row r="12" spans="1:149" ht="15" customHeight="1" x14ac:dyDescent="0.25">
      <c r="A12" s="85"/>
      <c r="B12" s="3" t="s">
        <v>24</v>
      </c>
      <c r="C12" s="70">
        <v>1138</v>
      </c>
      <c r="D12" s="76">
        <v>565</v>
      </c>
      <c r="E12" s="110">
        <f t="shared" si="3"/>
        <v>49.648506151142357</v>
      </c>
      <c r="F12" s="75">
        <v>26</v>
      </c>
      <c r="G12" s="114">
        <f t="shared" si="1"/>
        <v>2.2847100175746924</v>
      </c>
      <c r="H12" s="76">
        <v>547</v>
      </c>
      <c r="I12" s="110">
        <f t="shared" si="2"/>
        <v>48.066783831282947</v>
      </c>
    </row>
    <row r="13" spans="1:149" ht="15" customHeight="1" x14ac:dyDescent="0.25">
      <c r="A13" s="85"/>
      <c r="B13" s="13" t="s">
        <v>25</v>
      </c>
      <c r="C13" s="69">
        <v>22</v>
      </c>
      <c r="D13" s="74">
        <v>19</v>
      </c>
      <c r="E13" s="109">
        <f t="shared" si="3"/>
        <v>86.36363636363636</v>
      </c>
      <c r="F13" s="73">
        <v>2</v>
      </c>
      <c r="G13" s="113">
        <f t="shared" si="1"/>
        <v>9.0909090909090917</v>
      </c>
      <c r="H13" s="74">
        <v>1</v>
      </c>
      <c r="I13" s="109">
        <f t="shared" si="2"/>
        <v>4.5454545454545459</v>
      </c>
    </row>
    <row r="14" spans="1:149" ht="15" customHeight="1" x14ac:dyDescent="0.25">
      <c r="A14" s="85"/>
      <c r="B14" s="3" t="s">
        <v>26</v>
      </c>
      <c r="C14" s="70">
        <v>327</v>
      </c>
      <c r="D14" s="76">
        <v>178</v>
      </c>
      <c r="E14" s="110">
        <f t="shared" si="3"/>
        <v>54.434250764525991</v>
      </c>
      <c r="F14" s="75">
        <v>34</v>
      </c>
      <c r="G14" s="114">
        <f t="shared" si="1"/>
        <v>10.397553516819572</v>
      </c>
      <c r="H14" s="76">
        <v>115</v>
      </c>
      <c r="I14" s="110">
        <f t="shared" si="2"/>
        <v>35.168195718654431</v>
      </c>
    </row>
    <row r="15" spans="1:149" ht="15" customHeight="1" x14ac:dyDescent="0.25">
      <c r="A15" s="85"/>
      <c r="B15" s="13" t="s">
        <v>11</v>
      </c>
      <c r="C15" s="69">
        <v>588223</v>
      </c>
      <c r="D15" s="74">
        <v>361708</v>
      </c>
      <c r="E15" s="109">
        <f t="shared" si="3"/>
        <v>61.491645175384171</v>
      </c>
      <c r="F15" s="73">
        <v>29632</v>
      </c>
      <c r="G15" s="113">
        <f t="shared" si="1"/>
        <v>5.0375452846964501</v>
      </c>
      <c r="H15" s="74">
        <v>196883</v>
      </c>
      <c r="I15" s="109">
        <f t="shared" si="2"/>
        <v>33.470809539919379</v>
      </c>
    </row>
    <row r="16" spans="1:149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9" ht="15" customHeight="1" x14ac:dyDescent="0.25">
      <c r="A17" s="85"/>
      <c r="B17" s="13" t="s">
        <v>27</v>
      </c>
      <c r="C17" s="69">
        <v>313</v>
      </c>
      <c r="D17" s="74">
        <v>122</v>
      </c>
      <c r="E17" s="109">
        <f t="shared" si="3"/>
        <v>38.977635782747605</v>
      </c>
      <c r="F17" s="73">
        <v>27</v>
      </c>
      <c r="G17" s="113">
        <f t="shared" si="1"/>
        <v>8.6261980830670915</v>
      </c>
      <c r="H17" s="74">
        <v>164</v>
      </c>
      <c r="I17" s="109">
        <f t="shared" si="2"/>
        <v>52.396166134185307</v>
      </c>
    </row>
    <row r="18" spans="1:9" ht="15" customHeight="1" x14ac:dyDescent="0.25">
      <c r="A18" s="85"/>
      <c r="B18" s="3" t="s">
        <v>28</v>
      </c>
      <c r="C18" s="70">
        <v>242</v>
      </c>
      <c r="D18" s="76">
        <v>141</v>
      </c>
      <c r="E18" s="110">
        <f t="shared" si="3"/>
        <v>58.264462809917347</v>
      </c>
      <c r="F18" s="75">
        <v>3</v>
      </c>
      <c r="G18" s="114">
        <f t="shared" si="1"/>
        <v>1.2396694214876034</v>
      </c>
      <c r="H18" s="76">
        <v>98</v>
      </c>
      <c r="I18" s="110">
        <f t="shared" si="2"/>
        <v>40.495867768595041</v>
      </c>
    </row>
    <row r="19" spans="1:9" ht="15" customHeight="1" x14ac:dyDescent="0.25">
      <c r="A19" s="85"/>
      <c r="B19" s="13" t="s">
        <v>30</v>
      </c>
      <c r="C19" s="69">
        <v>367</v>
      </c>
      <c r="D19" s="74">
        <v>283</v>
      </c>
      <c r="E19" s="109">
        <f t="shared" si="3"/>
        <v>77.111716621253407</v>
      </c>
      <c r="F19" s="73">
        <v>41</v>
      </c>
      <c r="G19" s="113">
        <f t="shared" si="1"/>
        <v>11.1716621253406</v>
      </c>
      <c r="H19" s="74">
        <v>43</v>
      </c>
      <c r="I19" s="109">
        <f t="shared" si="2"/>
        <v>11.716621253405995</v>
      </c>
    </row>
    <row r="20" spans="1:9" ht="15" customHeight="1" x14ac:dyDescent="0.25">
      <c r="A20" s="85"/>
      <c r="B20" s="3" t="s">
        <v>29</v>
      </c>
      <c r="C20" s="70">
        <v>1939</v>
      </c>
      <c r="D20" s="76">
        <v>1276</v>
      </c>
      <c r="E20" s="110">
        <f t="shared" si="3"/>
        <v>65.807117070654968</v>
      </c>
      <c r="F20" s="75">
        <v>346</v>
      </c>
      <c r="G20" s="114">
        <f t="shared" si="1"/>
        <v>17.844249613202681</v>
      </c>
      <c r="H20" s="76">
        <v>317</v>
      </c>
      <c r="I20" s="110">
        <f t="shared" si="2"/>
        <v>16.34863331614234</v>
      </c>
    </row>
    <row r="21" spans="1:9" ht="15" customHeight="1" x14ac:dyDescent="0.25">
      <c r="A21" s="85"/>
      <c r="B21" s="13" t="s">
        <v>12</v>
      </c>
      <c r="C21" s="69">
        <v>4835</v>
      </c>
      <c r="D21" s="74">
        <v>2426</v>
      </c>
      <c r="E21" s="109">
        <f t="shared" si="3"/>
        <v>50.175801447776621</v>
      </c>
      <c r="F21" s="73">
        <v>319</v>
      </c>
      <c r="G21" s="113">
        <f t="shared" si="1"/>
        <v>6.5977249224405368</v>
      </c>
      <c r="H21" s="74">
        <v>2090</v>
      </c>
      <c r="I21" s="109">
        <f t="shared" si="2"/>
        <v>43.226473629782838</v>
      </c>
    </row>
    <row r="22" spans="1:9" ht="15" customHeight="1" x14ac:dyDescent="0.25">
      <c r="A22" s="85"/>
      <c r="B22" s="3" t="s">
        <v>31</v>
      </c>
      <c r="C22" s="70">
        <v>307</v>
      </c>
      <c r="D22" s="76">
        <v>191</v>
      </c>
      <c r="E22" s="110">
        <f t="shared" si="3"/>
        <v>62.214983713355053</v>
      </c>
      <c r="F22" s="75">
        <v>9</v>
      </c>
      <c r="G22" s="114">
        <f t="shared" si="1"/>
        <v>2.9315960912052117</v>
      </c>
      <c r="H22" s="76">
        <v>107</v>
      </c>
      <c r="I22" s="110">
        <f t="shared" si="2"/>
        <v>34.853420195439739</v>
      </c>
    </row>
    <row r="23" spans="1:9" ht="15" customHeight="1" x14ac:dyDescent="0.25">
      <c r="A23" s="85"/>
      <c r="B23" s="13" t="s">
        <v>32</v>
      </c>
      <c r="C23" s="69">
        <v>51986</v>
      </c>
      <c r="D23" s="74">
        <v>35534</v>
      </c>
      <c r="E23" s="109">
        <f t="shared" si="3"/>
        <v>68.353018120263144</v>
      </c>
      <c r="F23" s="73">
        <v>3121</v>
      </c>
      <c r="G23" s="113">
        <f t="shared" si="1"/>
        <v>6.0035394144577383</v>
      </c>
      <c r="H23" s="74">
        <v>13331</v>
      </c>
      <c r="I23" s="109">
        <f t="shared" si="2"/>
        <v>25.643442465279115</v>
      </c>
    </row>
    <row r="24" spans="1:9" ht="15" customHeight="1" x14ac:dyDescent="0.25">
      <c r="A24" s="85"/>
      <c r="B24" s="3" t="s">
        <v>33</v>
      </c>
      <c r="C24" s="70">
        <v>320</v>
      </c>
      <c r="D24" s="76">
        <v>206</v>
      </c>
      <c r="E24" s="110">
        <f t="shared" si="3"/>
        <v>64.375</v>
      </c>
      <c r="F24" s="75">
        <v>1</v>
      </c>
      <c r="G24" s="114">
        <f t="shared" si="1"/>
        <v>0.3125</v>
      </c>
      <c r="H24" s="76">
        <v>113</v>
      </c>
      <c r="I24" s="110">
        <f t="shared" si="2"/>
        <v>35.3125</v>
      </c>
    </row>
    <row r="25" spans="1:9" ht="15" customHeight="1" x14ac:dyDescent="0.25">
      <c r="A25" s="85"/>
      <c r="B25" s="13" t="s">
        <v>13</v>
      </c>
      <c r="C25" s="69">
        <v>9398</v>
      </c>
      <c r="D25" s="74">
        <v>6577</v>
      </c>
      <c r="E25" s="109">
        <f t="shared" si="3"/>
        <v>69.98297510108533</v>
      </c>
      <c r="F25" s="73">
        <v>409</v>
      </c>
      <c r="G25" s="113">
        <f t="shared" si="1"/>
        <v>4.3519897850606508</v>
      </c>
      <c r="H25" s="74">
        <v>2412</v>
      </c>
      <c r="I25" s="109">
        <f t="shared" si="2"/>
        <v>25.665035113854014</v>
      </c>
    </row>
    <row r="26" spans="1:9" ht="15" customHeight="1" x14ac:dyDescent="0.25">
      <c r="A26" s="85"/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</row>
    <row r="27" spans="1:9" ht="15" customHeight="1" x14ac:dyDescent="0.25">
      <c r="A27" s="85"/>
      <c r="B27" s="13" t="s">
        <v>15</v>
      </c>
      <c r="C27" s="69">
        <v>1126</v>
      </c>
      <c r="D27" s="74">
        <v>791</v>
      </c>
      <c r="E27" s="109">
        <f t="shared" si="3"/>
        <v>70.248667850799279</v>
      </c>
      <c r="F27" s="73">
        <v>30</v>
      </c>
      <c r="G27" s="113">
        <f t="shared" si="1"/>
        <v>2.6642984014209592</v>
      </c>
      <c r="H27" s="74">
        <v>305</v>
      </c>
      <c r="I27" s="109">
        <f t="shared" si="2"/>
        <v>27.087033747779753</v>
      </c>
    </row>
    <row r="28" spans="1:9" ht="15" customHeight="1" x14ac:dyDescent="0.25">
      <c r="A28" s="85"/>
      <c r="B28" s="3" t="s">
        <v>34</v>
      </c>
      <c r="C28" s="70">
        <v>88</v>
      </c>
      <c r="D28" s="76">
        <v>87</v>
      </c>
      <c r="E28" s="110">
        <f t="shared" si="3"/>
        <v>98.86363636363636</v>
      </c>
      <c r="F28" s="75">
        <v>1</v>
      </c>
      <c r="G28" s="114">
        <f t="shared" si="1"/>
        <v>1.1363636363636365</v>
      </c>
      <c r="H28" s="76">
        <v>0</v>
      </c>
      <c r="I28" s="110">
        <f t="shared" si="2"/>
        <v>0</v>
      </c>
    </row>
    <row r="29" spans="1:9" ht="15" customHeight="1" x14ac:dyDescent="0.25">
      <c r="A29" s="85"/>
      <c r="B29" s="13" t="s">
        <v>35</v>
      </c>
      <c r="C29" s="69">
        <v>22</v>
      </c>
      <c r="D29" s="74">
        <v>16</v>
      </c>
      <c r="E29" s="109">
        <f t="shared" si="3"/>
        <v>72.727272727272734</v>
      </c>
      <c r="F29" s="73">
        <v>3</v>
      </c>
      <c r="G29" s="113">
        <f t="shared" si="1"/>
        <v>13.636363636363635</v>
      </c>
      <c r="H29" s="74">
        <v>3</v>
      </c>
      <c r="I29" s="109">
        <f t="shared" si="2"/>
        <v>13.636363636363635</v>
      </c>
    </row>
    <row r="30" spans="1:9" ht="15" customHeight="1" x14ac:dyDescent="0.25">
      <c r="A30" s="85"/>
      <c r="B30" s="3" t="s">
        <v>36</v>
      </c>
      <c r="C30" s="70">
        <v>20</v>
      </c>
      <c r="D30" s="76">
        <v>12</v>
      </c>
      <c r="E30" s="110">
        <f t="shared" si="3"/>
        <v>60</v>
      </c>
      <c r="F30" s="75">
        <v>6</v>
      </c>
      <c r="G30" s="114">
        <f t="shared" si="1"/>
        <v>30</v>
      </c>
      <c r="H30" s="76">
        <v>2</v>
      </c>
      <c r="I30" s="110">
        <f t="shared" si="2"/>
        <v>10</v>
      </c>
    </row>
    <row r="31" spans="1:9" ht="15" customHeight="1" x14ac:dyDescent="0.25">
      <c r="A31" s="85"/>
      <c r="B31" s="13" t="s">
        <v>10</v>
      </c>
      <c r="C31" s="69">
        <v>90965</v>
      </c>
      <c r="D31" s="74">
        <v>41750</v>
      </c>
      <c r="E31" s="109">
        <f t="shared" si="3"/>
        <v>45.896773484307154</v>
      </c>
      <c r="F31" s="73">
        <v>20515</v>
      </c>
      <c r="G31" s="113">
        <f t="shared" si="1"/>
        <v>22.552630132468533</v>
      </c>
      <c r="H31" s="74">
        <v>28700</v>
      </c>
      <c r="I31" s="109">
        <f t="shared" si="2"/>
        <v>31.550596383224317</v>
      </c>
    </row>
    <row r="32" spans="1:9" ht="15" customHeight="1" x14ac:dyDescent="0.25">
      <c r="A32" s="85"/>
      <c r="B32" s="3" t="s">
        <v>37</v>
      </c>
      <c r="C32" s="70">
        <v>2840</v>
      </c>
      <c r="D32" s="76">
        <v>1425</v>
      </c>
      <c r="E32" s="110">
        <f t="shared" si="3"/>
        <v>50.176056338028175</v>
      </c>
      <c r="F32" s="75">
        <v>220</v>
      </c>
      <c r="G32" s="114">
        <f t="shared" si="1"/>
        <v>7.7464788732394361</v>
      </c>
      <c r="H32" s="76">
        <v>1195</v>
      </c>
      <c r="I32" s="110">
        <f t="shared" si="2"/>
        <v>42.077464788732392</v>
      </c>
    </row>
    <row r="33" spans="1:12" ht="15" customHeight="1" x14ac:dyDescent="0.25">
      <c r="A33" s="85"/>
      <c r="B33" s="13" t="s">
        <v>16</v>
      </c>
      <c r="C33" s="69">
        <v>152577</v>
      </c>
      <c r="D33" s="74">
        <v>128931</v>
      </c>
      <c r="E33" s="109">
        <f t="shared" si="3"/>
        <v>84.502251322283172</v>
      </c>
      <c r="F33" s="73">
        <v>7215</v>
      </c>
      <c r="G33" s="113">
        <f t="shared" si="1"/>
        <v>4.728759904834936</v>
      </c>
      <c r="H33" s="74">
        <v>16431</v>
      </c>
      <c r="I33" s="109">
        <f t="shared" si="2"/>
        <v>10.768988772881888</v>
      </c>
    </row>
    <row r="34" spans="1:12" ht="15" customHeight="1" x14ac:dyDescent="0.25">
      <c r="A34" s="85"/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</row>
    <row r="35" spans="1:12" ht="15" customHeight="1" x14ac:dyDescent="0.25">
      <c r="A35" s="85"/>
      <c r="B35" s="13" t="s">
        <v>14</v>
      </c>
      <c r="C35" s="69">
        <v>79199</v>
      </c>
      <c r="D35" s="74">
        <v>53290</v>
      </c>
      <c r="E35" s="109">
        <f t="shared" si="3"/>
        <v>67.286203108625102</v>
      </c>
      <c r="F35" s="73">
        <v>5842</v>
      </c>
      <c r="G35" s="113">
        <f t="shared" si="1"/>
        <v>7.3763557620677034</v>
      </c>
      <c r="H35" s="74">
        <v>20067</v>
      </c>
      <c r="I35" s="109">
        <f t="shared" si="2"/>
        <v>25.337441129307187</v>
      </c>
    </row>
    <row r="36" spans="1:12" ht="15" customHeight="1" thickBot="1" x14ac:dyDescent="0.3">
      <c r="A36" s="85"/>
      <c r="B36" s="119" t="s">
        <v>38</v>
      </c>
      <c r="C36" s="120">
        <v>198458</v>
      </c>
      <c r="D36" s="121">
        <v>113012</v>
      </c>
      <c r="E36" s="122">
        <f t="shared" si="3"/>
        <v>56.945046307027184</v>
      </c>
      <c r="F36" s="123">
        <v>8721</v>
      </c>
      <c r="G36" s="124">
        <f t="shared" si="1"/>
        <v>4.3943806750042826</v>
      </c>
      <c r="H36" s="121">
        <v>76725</v>
      </c>
      <c r="I36" s="122">
        <f t="shared" si="2"/>
        <v>38.660573017968538</v>
      </c>
    </row>
    <row r="37" spans="1:12" ht="15" customHeight="1" x14ac:dyDescent="0.25">
      <c r="A37" s="85"/>
      <c r="B37" s="4"/>
      <c r="C37" s="4"/>
      <c r="D37" s="10"/>
      <c r="F37" s="85"/>
      <c r="G37" s="85"/>
      <c r="H37" s="10"/>
      <c r="I37" s="85"/>
      <c r="L37" s="130"/>
    </row>
    <row r="38" spans="1:12" ht="15" customHeight="1" x14ac:dyDescent="0.25">
      <c r="A38" s="39" t="s">
        <v>20</v>
      </c>
      <c r="B38" s="222" t="s">
        <v>117</v>
      </c>
      <c r="C38" s="223"/>
      <c r="D38" s="214"/>
      <c r="E38" s="214"/>
      <c r="F38" s="214"/>
      <c r="G38" s="214"/>
      <c r="H38" s="214"/>
      <c r="I38" s="214"/>
    </row>
    <row r="39" spans="1:12" ht="15" customHeight="1" x14ac:dyDescent="0.25">
      <c r="A39" s="39" t="s">
        <v>6</v>
      </c>
      <c r="B39" s="210" t="s">
        <v>97</v>
      </c>
      <c r="C39" s="214"/>
      <c r="D39" s="214"/>
      <c r="E39" s="214"/>
      <c r="F39" s="214"/>
      <c r="G39" s="214"/>
      <c r="H39" s="214"/>
      <c r="I39" s="214"/>
    </row>
    <row r="40" spans="1:12" ht="15" customHeight="1" x14ac:dyDescent="0.25">
      <c r="A40" s="59" t="s">
        <v>5</v>
      </c>
      <c r="B40" s="212" t="s">
        <v>59</v>
      </c>
      <c r="C40" s="203"/>
      <c r="D40" s="211"/>
      <c r="E40" s="211"/>
      <c r="F40" s="211"/>
      <c r="G40" s="211"/>
      <c r="H40" s="211"/>
      <c r="I40" s="211"/>
    </row>
    <row r="41" spans="1:12" ht="15" customHeight="1" x14ac:dyDescent="0.25">
      <c r="A41" s="59" t="s">
        <v>2</v>
      </c>
      <c r="B41" s="213" t="s">
        <v>186</v>
      </c>
      <c r="C41" s="203"/>
      <c r="D41" s="211"/>
      <c r="E41" s="211"/>
      <c r="F41" s="211"/>
      <c r="G41" s="211"/>
      <c r="H41" s="211"/>
      <c r="I41" s="211"/>
    </row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47" spans="1:12" ht="15" customHeight="1" x14ac:dyDescent="0.25"/>
    <row r="48" spans="1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</sheetData>
  <mergeCells count="10">
    <mergeCell ref="B2:I2"/>
    <mergeCell ref="B38:I38"/>
    <mergeCell ref="B39:I39"/>
    <mergeCell ref="B40:I40"/>
    <mergeCell ref="B41:I41"/>
    <mergeCell ref="B3:B4"/>
    <mergeCell ref="C3:C4"/>
    <mergeCell ref="D3:E3"/>
    <mergeCell ref="F3:G3"/>
    <mergeCell ref="H3:I3"/>
  </mergeCells>
  <hyperlinks>
    <hyperlink ref="I1" location="Contents!A1" display="[contents Ç]" xr:uid="{00000000-0004-0000-0800-000000000000}"/>
    <hyperlink ref="B41" r:id="rId1" xr:uid="{00000000-0004-0000-0800-000001000000}"/>
  </hyperlinks>
  <pageMargins left="0.7" right="0.7" top="0.75" bottom="0.75" header="0.3" footer="0.3"/>
  <pageSetup paperSize="9" orientation="portrait" horizontalDpi="4294967293"/>
  <ignoredErrors>
    <ignoredError sqref="F5:H5 E5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31</vt:i4>
      </vt:variant>
      <vt:variant>
        <vt:lpstr>Intervalos com Nome</vt:lpstr>
      </vt:variant>
      <vt:variant>
        <vt:i4>5</vt:i4>
      </vt:variant>
    </vt:vector>
  </HeadingPairs>
  <TitlesOfParts>
    <vt:vector size="36" baseType="lpstr">
      <vt:lpstr>Contents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</vt:lpstr>
      <vt:lpstr>Chart 4.1</vt:lpstr>
      <vt:lpstr>Chart 4.2</vt:lpstr>
      <vt:lpstr>Chart 4.3</vt:lpstr>
      <vt:lpstr>Chart 4.4</vt:lpstr>
      <vt:lpstr>Chart 4.5</vt:lpstr>
      <vt:lpstr>Chart 4.6</vt:lpstr>
      <vt:lpstr>Chart 4.7</vt:lpstr>
      <vt:lpstr>Chart 4.8</vt:lpstr>
      <vt:lpstr>Chart 4.9</vt:lpstr>
      <vt:lpstr>Chart 4.10</vt:lpstr>
      <vt:lpstr>Chart 4.11</vt:lpstr>
      <vt:lpstr>Chart 4.12</vt:lpstr>
      <vt:lpstr>Chart 4.13</vt:lpstr>
      <vt:lpstr>Chart 4.14</vt:lpstr>
      <vt:lpstr>Chart 4.15</vt:lpstr>
      <vt:lpstr>Contents!Títulos_de_Impressão</vt:lpstr>
      <vt:lpstr>'Table 4.1'!Títulos_de_Impressão</vt:lpstr>
      <vt:lpstr>'Table 4.2'!Títulos_de_Impressão</vt:lpstr>
      <vt:lpstr>'Table 4.3'!Títulos_de_Impressão</vt:lpstr>
      <vt:lpstr>'Table 4.4'!Títulos_de_Impressão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2020-05-15T10:57:43Z</dcterms:modified>
</cp:coreProperties>
</file>